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60" windowHeight="12150" activeTab="4"/>
  </bookViews>
  <sheets>
    <sheet name="dochody" sheetId="1" r:id="rId1"/>
    <sheet name="wydatki" sheetId="2" r:id="rId2"/>
    <sheet name="zadania zlecone" sheetId="3" r:id="rId3"/>
    <sheet name="profilaktyka" sheetId="4" r:id="rId4"/>
    <sheet name="inwestycje" sheetId="5" r:id="rId5"/>
  </sheets>
  <definedNames/>
  <calcPr fullCalcOnLoad="1"/>
</workbook>
</file>

<file path=xl/sharedStrings.xml><?xml version="1.0" encoding="utf-8"?>
<sst xmlns="http://schemas.openxmlformats.org/spreadsheetml/2006/main" count="618" uniqueCount="393">
  <si>
    <t>Lp</t>
  </si>
  <si>
    <t>Dział</t>
  </si>
  <si>
    <t>Rozdział</t>
  </si>
  <si>
    <t>Nazwa - treść</t>
  </si>
  <si>
    <t>Kwota zł:</t>
  </si>
  <si>
    <t>1.</t>
  </si>
  <si>
    <t>010</t>
  </si>
  <si>
    <t>01030</t>
  </si>
  <si>
    <t>Izby rolnicze</t>
  </si>
  <si>
    <t>- w tym: dotacje</t>
  </si>
  <si>
    <t>- z tego: wydatki bieżące</t>
  </si>
  <si>
    <t>2.</t>
  </si>
  <si>
    <t>Leśnictwo</t>
  </si>
  <si>
    <t>020</t>
  </si>
  <si>
    <t>Gospodarka leśna</t>
  </si>
  <si>
    <t>02001</t>
  </si>
  <si>
    <t xml:space="preserve">3. </t>
  </si>
  <si>
    <t>400</t>
  </si>
  <si>
    <t>Wytwarzanie i zaopatrywanie w energie elektryczną gaz i wodę</t>
  </si>
  <si>
    <t>40002</t>
  </si>
  <si>
    <t>Dostarczanie wody</t>
  </si>
  <si>
    <t>- z tego: wydatki majątkowe</t>
  </si>
  <si>
    <t>4.</t>
  </si>
  <si>
    <t>600</t>
  </si>
  <si>
    <t>Transport i łączność</t>
  </si>
  <si>
    <t>60014</t>
  </si>
  <si>
    <t>Drogi publiczne powiatowe</t>
  </si>
  <si>
    <t>60016</t>
  </si>
  <si>
    <t>Drogi gminne</t>
  </si>
  <si>
    <t>60017</t>
  </si>
  <si>
    <t>Drogi wewnętrzne</t>
  </si>
  <si>
    <t>5.</t>
  </si>
  <si>
    <t>630</t>
  </si>
  <si>
    <t>Turystyka</t>
  </si>
  <si>
    <t>63003</t>
  </si>
  <si>
    <t>Zadania w zakresie upowszechniania turystyki</t>
  </si>
  <si>
    <t xml:space="preserve">6. </t>
  </si>
  <si>
    <t>700</t>
  </si>
  <si>
    <t>Gospodarka mieszkaniowa</t>
  </si>
  <si>
    <t>70004</t>
  </si>
  <si>
    <t>Różne jednostki obsługi gospodarki mieszkaniowej</t>
  </si>
  <si>
    <t>70005</t>
  </si>
  <si>
    <t>Gospodarka gruntami i nieruchomościami</t>
  </si>
  <si>
    <t>7.</t>
  </si>
  <si>
    <t>710</t>
  </si>
  <si>
    <t>Działalność usługowa</t>
  </si>
  <si>
    <t>71004</t>
  </si>
  <si>
    <t>Plany zagospodarowania przestrzennego</t>
  </si>
  <si>
    <t>8.</t>
  </si>
  <si>
    <t>Administracja Publiczna</t>
  </si>
  <si>
    <t>750</t>
  </si>
  <si>
    <t>75011</t>
  </si>
  <si>
    <t>Urzędy wojewódzkie</t>
  </si>
  <si>
    <t>75022</t>
  </si>
  <si>
    <t>Rady gmin</t>
  </si>
  <si>
    <t>75023</t>
  </si>
  <si>
    <t>Urzędy gmin</t>
  </si>
  <si>
    <t>Pozostała działalność</t>
  </si>
  <si>
    <t>9.</t>
  </si>
  <si>
    <t>75101</t>
  </si>
  <si>
    <t>Urzędy naczelnych organów władzy państwowej kontroli i ochrony prawa</t>
  </si>
  <si>
    <t>Urzędy naczelnych organów władzy państwowej kontroli i ochrony prawa oraz sądownictwa</t>
  </si>
  <si>
    <t>10.</t>
  </si>
  <si>
    <t>752</t>
  </si>
  <si>
    <t>Obrona narodowa</t>
  </si>
  <si>
    <t>75212</t>
  </si>
  <si>
    <t>Pozostałe wydatki obronne</t>
  </si>
  <si>
    <t>11.</t>
  </si>
  <si>
    <t>Bezpieczeństwo publiczne i ochrona przeciwpożarowa</t>
  </si>
  <si>
    <t>754</t>
  </si>
  <si>
    <t>75412</t>
  </si>
  <si>
    <t>Ochotnicze Straże Pożarne</t>
  </si>
  <si>
    <t>75414</t>
  </si>
  <si>
    <t>Obrona cywilna</t>
  </si>
  <si>
    <t>12.</t>
  </si>
  <si>
    <t>756</t>
  </si>
  <si>
    <t>75647</t>
  </si>
  <si>
    <t>Pobór podatków, opłat i niepodatkowych należności budżetowych</t>
  </si>
  <si>
    <t>13.</t>
  </si>
  <si>
    <t xml:space="preserve">Obsługa długu publicznego  </t>
  </si>
  <si>
    <t>757</t>
  </si>
  <si>
    <t>75702</t>
  </si>
  <si>
    <t xml:space="preserve">Obsługa papierów wartościowych, kredytów i pożyczek  jednostek samorządu terytorialnego </t>
  </si>
  <si>
    <t>z tego: wydatki bieżące</t>
  </si>
  <si>
    <t>w tym: obsługa długu długoterminowego</t>
  </si>
  <si>
    <t>w tym: obsługa długu krótkoterminowego</t>
  </si>
  <si>
    <t>14.</t>
  </si>
  <si>
    <t>Różne rozliczenia</t>
  </si>
  <si>
    <t>75818</t>
  </si>
  <si>
    <t>Rezerwy ogóle i celowe</t>
  </si>
  <si>
    <t>w tym: rezerwa ogólna</t>
  </si>
  <si>
    <t>w tym: rezerwa celowa</t>
  </si>
  <si>
    <t xml:space="preserve">15. </t>
  </si>
  <si>
    <t>Oświata i wychowanie</t>
  </si>
  <si>
    <t>80101</t>
  </si>
  <si>
    <t>Szkoły Podstawowe</t>
  </si>
  <si>
    <t>80110</t>
  </si>
  <si>
    <t>Gimnazja</t>
  </si>
  <si>
    <t>80104</t>
  </si>
  <si>
    <t>Przedszkola</t>
  </si>
  <si>
    <t>801</t>
  </si>
  <si>
    <t>80113</t>
  </si>
  <si>
    <t>Dowożenie uczniów do szkół</t>
  </si>
  <si>
    <t>80146</t>
  </si>
  <si>
    <t>Dokształcanie i doskonalenie nauczycieli</t>
  </si>
  <si>
    <t>80195</t>
  </si>
  <si>
    <t>16.</t>
  </si>
  <si>
    <t>851</t>
  </si>
  <si>
    <t>Ochrona zdrowia</t>
  </si>
  <si>
    <t>85153</t>
  </si>
  <si>
    <t>Zwalczanie narkomanii</t>
  </si>
  <si>
    <t>Przeciwdziałanie alkoholizmowi</t>
  </si>
  <si>
    <t>85154</t>
  </si>
  <si>
    <t>852</t>
  </si>
  <si>
    <t>Pomoc społeczna</t>
  </si>
  <si>
    <t>85203</t>
  </si>
  <si>
    <t>Ośrodki wsparcia</t>
  </si>
  <si>
    <t>85212</t>
  </si>
  <si>
    <t>Świadczenia rodzinne, zaliczka alimentacyjna oraz składki na ubezpieczenia emerytalne i rentowe z ubezpieczenia społecznego</t>
  </si>
  <si>
    <t>85213</t>
  </si>
  <si>
    <t>Składki na ubezpieczenia zdrowotne opłacane za osoby pobierające niektóre świadczenia z pomocy społecznej oraz niektóre świadczenia rodzinne</t>
  </si>
  <si>
    <t>85214</t>
  </si>
  <si>
    <t>85215</t>
  </si>
  <si>
    <t>Dodatki mieszkaniowe</t>
  </si>
  <si>
    <t>85219</t>
  </si>
  <si>
    <t>Ośrodki pomocy społecznej</t>
  </si>
  <si>
    <t>85295</t>
  </si>
  <si>
    <t>18.</t>
  </si>
  <si>
    <t>900</t>
  </si>
  <si>
    <t xml:space="preserve">Gospodarka komunalna i ochrona środowiska </t>
  </si>
  <si>
    <t>90001</t>
  </si>
  <si>
    <t>Gospodarka ściekowa i ochrona wód</t>
  </si>
  <si>
    <t>90003</t>
  </si>
  <si>
    <t>Oczyszczanie miast i wsi</t>
  </si>
  <si>
    <t>90004</t>
  </si>
  <si>
    <t>Utrzymanie zieleni w miastach i gminach</t>
  </si>
  <si>
    <t>90015</t>
  </si>
  <si>
    <t>Oświetlenie ulic, placów i dróg</t>
  </si>
  <si>
    <t>90095</t>
  </si>
  <si>
    <t xml:space="preserve">19. </t>
  </si>
  <si>
    <t>921</t>
  </si>
  <si>
    <t>Kultura i ochrona dziedzictwa narodowego</t>
  </si>
  <si>
    <t>92109</t>
  </si>
  <si>
    <t>Domy i ośrodki kultury, świetlice i kluby</t>
  </si>
  <si>
    <t>92116</t>
  </si>
  <si>
    <t>Biblioteki</t>
  </si>
  <si>
    <t>92195</t>
  </si>
  <si>
    <t>20.</t>
  </si>
  <si>
    <t>Kultura fizyczna i sport</t>
  </si>
  <si>
    <t>92605</t>
  </si>
  <si>
    <t>Zadania w zakresie kultury fizycznej i sportu</t>
  </si>
  <si>
    <t>926</t>
  </si>
  <si>
    <t>Razem wydatki</t>
  </si>
  <si>
    <t>Rolnictwo i łowiectwo</t>
  </si>
  <si>
    <t>w tym:</t>
  </si>
  <si>
    <t>3.</t>
  </si>
  <si>
    <t>Wydatki budżetu Miasta Szczawnica na rok 2007</t>
  </si>
  <si>
    <t>Administracja publiczna</t>
  </si>
  <si>
    <t xml:space="preserve">w tym: </t>
  </si>
  <si>
    <t>751</t>
  </si>
  <si>
    <t>Urzędy naczelnych organów władzy państwowej, kontroli i ochrony prawa oraz sądownictwa</t>
  </si>
  <si>
    <t xml:space="preserve">7. </t>
  </si>
  <si>
    <t>Dochody od osób prawnych, od osób fizycznych, i od innych jednostek nie posiadąjacych osobowości prawnej oraz wydatki związane z ich poborem</t>
  </si>
  <si>
    <t xml:space="preserve">9. </t>
  </si>
  <si>
    <t xml:space="preserve">11. </t>
  </si>
  <si>
    <t xml:space="preserve">- dotacja celowa na realizację zadań zleconych w zakresie utrzymania ośrodków wsparcia </t>
  </si>
  <si>
    <t>- dotacja celowa na realizację zadań zleconych w zakresie zasiłków i pomocy w naturze oraz składek na ubezpieczenia rentowe</t>
  </si>
  <si>
    <t xml:space="preserve">- dotacja celowa na zadania własne w zakresie pozostałej działalności </t>
  </si>
  <si>
    <t xml:space="preserve">- wpływy z usług opiekuńczych </t>
  </si>
  <si>
    <t>Załącznik Nr 2</t>
  </si>
  <si>
    <t>Załącznik Nr 1</t>
  </si>
  <si>
    <t>- wpływy ze sprzedaży wyrobów (§ 0840)</t>
  </si>
  <si>
    <t>- dotacje celowe otrzymane z powiatu na zadania bieżące realizowane na podstawie porozumień między j.s.t (§ 2320)</t>
  </si>
  <si>
    <t>- wpływy z opłat za zarząd, uzytkowanie i użytkowanie wieczyste nieruchomości (§ 0470)</t>
  </si>
  <si>
    <t>- dochody z najmu i dzierżawy Skarbu Państwa, j.s.t. lub innych jednostek zaliczanych do sektora finansów publicznych oraz innych umów o podobnym charakterze (§ 0750)</t>
  </si>
  <si>
    <t>- wpływy z tytułu odpłatnego nabycia prawa własności oraz prawa użytkowania wieczystego nieruchomości (§ 0770)</t>
  </si>
  <si>
    <t>- dotacje celowe otrzymane z bużetu państwa na realizację zadań bieżących z zakresu administracji rządowej oraz innych zadań zleconych gminie ustawami (§ 2010)</t>
  </si>
  <si>
    <t>- dochody j.s.t. związane z realizacją zadań z zakresu administracji rządowej oraz innych zadań zleconych ustawami (§ 2360)</t>
  </si>
  <si>
    <t>- pozostałe odsetki (§ 0920)</t>
  </si>
  <si>
    <t>- wpływy z różnych opłat ( § 0690)</t>
  </si>
  <si>
    <t>- podatek od nieruchomości (§ 0310)</t>
  </si>
  <si>
    <t>- podatek rolny (§ 0320)</t>
  </si>
  <si>
    <t>- podatek od środków transportowych (§ 0340)</t>
  </si>
  <si>
    <t>- podatek od działalności gospodarczej osób fizycznych opłacany w formie karty podatkowej (§ 0350)</t>
  </si>
  <si>
    <t>- podatek od spadków i darowizn (§ 0360)</t>
  </si>
  <si>
    <t>- wpływy z opłaty skarbowej (§ 0410)</t>
  </si>
  <si>
    <t>- wpływy z opłaty targowej (§ 0430)</t>
  </si>
  <si>
    <t>- wpływy z opłaty uzdrowiskowej, pobieranej w gminach posiadających status gminy uzdrowiskowej (§ 0390)</t>
  </si>
  <si>
    <t>- podatek od czynności cywilnoprawnych (§ 0500)</t>
  </si>
  <si>
    <t>- odsetki od nieterminowych wpłat z tytułu podatków i opłat (§ 0910)</t>
  </si>
  <si>
    <t xml:space="preserve">- udziały gmin w podatkach stanowiacych dochód budzetu państwa </t>
  </si>
  <si>
    <t>- subwencje ogólne (§ 2920)</t>
  </si>
  <si>
    <t xml:space="preserve">      * część oświatowa (§ 2920)</t>
  </si>
  <si>
    <t xml:space="preserve">      * część wyrównawcza (§ 2920)</t>
  </si>
  <si>
    <t>- dotacje celowe otrzymane z budżetu państwa na realizację własnych zadań bieżących gmin (§ 2030)</t>
  </si>
  <si>
    <t xml:space="preserve">- dotacje celowe na realizację zadań zleconych w zakresie świadczeń rodzinnych zaliczek alimentacyjnych oraz składek na ubezpieczenia emerytalne i rentowe z ubezpieczenia społecznego </t>
  </si>
  <si>
    <t xml:space="preserve">- dotacja celowa na realizację zadań zleconych w zakresie składek na ubezpieczenia zdrowotne opłacane za osoby pobierające niektóre świadczenia z pomocy społecznej oraz niektóre świadczenia rodzinne </t>
  </si>
  <si>
    <t xml:space="preserve">- dotacja celowa na realizację zadań w zakresie utrzymania ośrodków pomocy społecznej </t>
  </si>
  <si>
    <t>- dotacja celowa na realizację  zadań  w zakresie zasiłków i pomocy w naturze oraz skladek na ubezpieczenia emerytalne i rentowe</t>
  </si>
  <si>
    <t>Zasiłki i pomoc w naturze oraz składki na ubezpieczenia emerytalne i rentowe</t>
  </si>
  <si>
    <t>Dochody od osób prawnych, od osób fizycznych i od innych jednostek nieposiadających osobowości prawnej oraz wydatki związane z ich poborem</t>
  </si>
  <si>
    <t>17.</t>
  </si>
  <si>
    <t>85195</t>
  </si>
  <si>
    <t>- w tym: wynagrodzenia i pochodne od wynagrodzeń</t>
  </si>
  <si>
    <t>- zaległosci z podatków zniesionych (§ 0560)</t>
  </si>
  <si>
    <t>O G  Ó Ł  E M:</t>
  </si>
  <si>
    <t>w tym: od osób fizycznych (§ 0010)</t>
  </si>
  <si>
    <t xml:space="preserve">           od osób prawnych (§ 0020)</t>
  </si>
  <si>
    <t>75075</t>
  </si>
  <si>
    <t>Promocja jednostek samorządu terytorialnego</t>
  </si>
  <si>
    <t>75416</t>
  </si>
  <si>
    <t>Straż Miejska</t>
  </si>
  <si>
    <t>- w tym: wynagrodzenia i pochodne</t>
  </si>
  <si>
    <t>Gospodarka komunalna i ochrona środowiska</t>
  </si>
  <si>
    <t>60078</t>
  </si>
  <si>
    <t xml:space="preserve">Usuwanie skutków klęsk żywiołowych </t>
  </si>
  <si>
    <t>3</t>
  </si>
  <si>
    <t>Dochody budżetu Miasta Szczawnica na rok 2008</t>
  </si>
  <si>
    <t>80114</t>
  </si>
  <si>
    <t>Zespoły obsługi ekonomiczno - administracyjnej szkół</t>
  </si>
  <si>
    <t>- tego: wydatki majątkowe</t>
  </si>
  <si>
    <t>60095</t>
  </si>
  <si>
    <t>- środki na dofinansowanie własnych inwestycji gmin</t>
  </si>
  <si>
    <t>- dotacje celowe otrzymane z budżetu państwa na realizację zadań bieżących z zakresu administracji rządowej oraz innych zadań zleconych gminie ustawami (§ 2010)</t>
  </si>
  <si>
    <t>- podatek leśny (§ 0330)</t>
  </si>
  <si>
    <t>- wpływy z opłaty eksploatacyjnej (§ 0460)</t>
  </si>
  <si>
    <t>- dotacja celowa na realizację własnych zadań bieżących gmin (§ 2030)</t>
  </si>
  <si>
    <t xml:space="preserve">- dochody jst związane z realizacją zadań z zakresu administracji rządowej oraz innych zadań zleconych ustawami </t>
  </si>
  <si>
    <t>- wpływy z innych lokalnych opłat pobieranych przez j.s.t. na podstawie odrębnych ustaw ( § 0370; § 0490, § 0570)</t>
  </si>
  <si>
    <t>Załącznik Nr 4</t>
  </si>
  <si>
    <t>PLAN DOCHODÓW I WYDATKÓW</t>
  </si>
  <si>
    <t>NA ZADANIA ZLECONE Z ZAKRESU ADMINISTRACJI</t>
  </si>
  <si>
    <t>§</t>
  </si>
  <si>
    <t>Nazwa</t>
  </si>
  <si>
    <t>Dochody</t>
  </si>
  <si>
    <t>Wydatki</t>
  </si>
  <si>
    <t>1.1</t>
  </si>
  <si>
    <t xml:space="preserve">Dotacje celowe otrzymane z budżetu państwa na realizację zadań bieżących z zakresu administracji rządowej oraz innych zadań zleconych gminie ustawami </t>
  </si>
  <si>
    <t>1.2</t>
  </si>
  <si>
    <t>w tym: wynagrodzenia i pochodne</t>
  </si>
  <si>
    <t>2.1</t>
  </si>
  <si>
    <t xml:space="preserve">Urzędy naczelnych organów władzy państwowej, kontroli i ochrony prawa </t>
  </si>
  <si>
    <t>2.2.</t>
  </si>
  <si>
    <t>3.1</t>
  </si>
  <si>
    <t>3.2</t>
  </si>
  <si>
    <t>4.1</t>
  </si>
  <si>
    <t>5.1</t>
  </si>
  <si>
    <t>5.2</t>
  </si>
  <si>
    <t>5.3</t>
  </si>
  <si>
    <t>5.4</t>
  </si>
  <si>
    <t>5.5</t>
  </si>
  <si>
    <t>Składki na ubezpieczenie zdrowotne opłacane za osoby pobierające niektóre świadczenia z pomocy społecznej oraz niektóre świadczenia rodzinne</t>
  </si>
  <si>
    <t>5.6</t>
  </si>
  <si>
    <t>5.7</t>
  </si>
  <si>
    <t>5.8</t>
  </si>
  <si>
    <t>RAZEM DOCHODY (dotacje celowe) i WYDATKI:</t>
  </si>
  <si>
    <t>INFORMACJA O DOCHODACH</t>
  </si>
  <si>
    <t>ODPROWADZANYCH DO BUDŻETU PAŃSTWA Z ZADAŃ ZLECONYCH</t>
  </si>
  <si>
    <t>ADMINISTRACJA PUBLICZNA</t>
  </si>
  <si>
    <t>Urzędy Wojewódzkie</t>
  </si>
  <si>
    <t>0690</t>
  </si>
  <si>
    <t>Wpływy z różnych opłat</t>
  </si>
  <si>
    <t>POMOC SPOŁECZNA</t>
  </si>
  <si>
    <r>
      <t xml:space="preserve">RAZEM </t>
    </r>
    <r>
      <rPr>
        <sz val="10"/>
        <rFont val="Arial"/>
        <family val="0"/>
      </rPr>
      <t xml:space="preserve">: </t>
    </r>
  </si>
  <si>
    <t>I INNYCH ZADAŃ ZLECONYCH USTAWAMI NA 2008 ROK</t>
  </si>
  <si>
    <t>Załącznik Nr 5</t>
  </si>
  <si>
    <t xml:space="preserve">DOCHODY Z TYTUŁU WYDAWANIA ZEZWOLEŃ NA SPRZEDAŻ NAPOJÓW ALKOHOLOWYCH </t>
  </si>
  <si>
    <t xml:space="preserve">I WYDATKI NA REALIZACJĘ ZADAŃ OKREŚLNONYCH W MIEJSKIM PROGRAMIE </t>
  </si>
  <si>
    <t>PROFILAKTYKI I ROZWIĄZYWANIA PROBLEMÓW ALKOHOLOWYCH</t>
  </si>
  <si>
    <t>Lp.</t>
  </si>
  <si>
    <t>Wyszczególnienie</t>
  </si>
  <si>
    <t>Dochody w zł:</t>
  </si>
  <si>
    <t>Wydatki w zł:</t>
  </si>
  <si>
    <t>OCHRONA ZDROWIA</t>
  </si>
  <si>
    <t>1.1.</t>
  </si>
  <si>
    <t>PRZECIWDZIAŁANIE ALKOHOLIZMOWI</t>
  </si>
  <si>
    <t>1.1.1</t>
  </si>
  <si>
    <t>Wpływy z opłat za zezwolenie na sprzedaż alkoholu</t>
  </si>
  <si>
    <t>0480</t>
  </si>
  <si>
    <t>ZWALCZANIE NARKOMANII</t>
  </si>
  <si>
    <t>2.1.1</t>
  </si>
  <si>
    <t>Wynagrodzenia bezosobowe</t>
  </si>
  <si>
    <t>4170</t>
  </si>
  <si>
    <t>2.1.2</t>
  </si>
  <si>
    <t>Zakup nateriałów i wyposażenia</t>
  </si>
  <si>
    <t>4210</t>
  </si>
  <si>
    <t>2.1.3</t>
  </si>
  <si>
    <t>Zakup usług pozostałych</t>
  </si>
  <si>
    <t>4300</t>
  </si>
  <si>
    <t>2.2</t>
  </si>
  <si>
    <t>2.2.1</t>
  </si>
  <si>
    <t>Wynagrodzenia osobowe pracowników</t>
  </si>
  <si>
    <t>4010</t>
  </si>
  <si>
    <t>2.2.2.</t>
  </si>
  <si>
    <t>Dodatkowe wynagrodzenia roczne</t>
  </si>
  <si>
    <t>4040</t>
  </si>
  <si>
    <t>2.2.3</t>
  </si>
  <si>
    <t>Składki na ubezpieczenia społeczne</t>
  </si>
  <si>
    <t>4110</t>
  </si>
  <si>
    <t>2.2.4</t>
  </si>
  <si>
    <t>Składki na Fundusz Pracy</t>
  </si>
  <si>
    <t>4120</t>
  </si>
  <si>
    <t>2.2.5</t>
  </si>
  <si>
    <t>2.2.6</t>
  </si>
  <si>
    <t>Zakup materiałów i wyposażenia</t>
  </si>
  <si>
    <t>2.2.7</t>
  </si>
  <si>
    <t>Zakup energii</t>
  </si>
  <si>
    <t>4260</t>
  </si>
  <si>
    <t>2.2.8</t>
  </si>
  <si>
    <t>2.2.9</t>
  </si>
  <si>
    <t>4350</t>
  </si>
  <si>
    <t>2.2.10</t>
  </si>
  <si>
    <t>Opłaty z tytułu zakupu usług telefonii stacjonarnej</t>
  </si>
  <si>
    <t>4370</t>
  </si>
  <si>
    <t>2.2.11</t>
  </si>
  <si>
    <t>Podróże służbowe krajowe</t>
  </si>
  <si>
    <t>4410</t>
  </si>
  <si>
    <t>R A Z E M :</t>
  </si>
  <si>
    <t>ORAZ W MIEJSKIM PROGRAMIE PRZECIWDZIAŁANIA NARKOMANII W 2008 r</t>
  </si>
  <si>
    <t>Załącznik Nr 6</t>
  </si>
  <si>
    <t>Kwota w zł</t>
  </si>
  <si>
    <t>I.</t>
  </si>
  <si>
    <r>
      <t>A.</t>
    </r>
    <r>
      <rPr>
        <sz val="10"/>
        <rFont val="Arial"/>
        <family val="0"/>
      </rPr>
      <t xml:space="preserve"> </t>
    </r>
  </si>
  <si>
    <t>Wydatki na inwestycje jednoroczne razem:</t>
  </si>
  <si>
    <t>WYDATKI INWESTYCYJNE JEDNOSTEK BUDŻETOWYCH RAZEM:                                            w tym:</t>
  </si>
  <si>
    <t>z tego: dochody bieżące</t>
  </si>
  <si>
    <t>z tego: dochody majątkowe</t>
  </si>
  <si>
    <t>- wpływy z opłat za wydawanie zezwoleń na sprzedaż alkoholu                (§ 0480)</t>
  </si>
  <si>
    <t>0970</t>
  </si>
  <si>
    <t>Wpływy z różnych dochodów</t>
  </si>
  <si>
    <t>Wpływy z innych opłat stanowiących dochody j.s.t. na podstawie ustaw</t>
  </si>
  <si>
    <t>Zakup usług dostępu do sieci Internet</t>
  </si>
  <si>
    <t>Zadania w zakresie dostarczania wody pitnej</t>
  </si>
  <si>
    <t>Zadania w zakresie transportu i łączności</t>
  </si>
  <si>
    <t>Zadania w zakresie turystyki</t>
  </si>
  <si>
    <t xml:space="preserve">Zadania w zakresie gospodarki mieszkaniowej </t>
  </si>
  <si>
    <t>Zadania w zakresie oświaty i wychowania</t>
  </si>
  <si>
    <t>6.</t>
  </si>
  <si>
    <t>Zadania w zakresie gospodarki komunalnej i ochrony środowiska</t>
  </si>
  <si>
    <t>Zadania w zakresie planowania i zagospodarowania przestrzennego</t>
  </si>
  <si>
    <t xml:space="preserve">R A Z E M </t>
  </si>
  <si>
    <t>WYDATKI MAJĄTKOWE BUDŻETU MIASTA SZCZAWNICA W 2008 ROKU</t>
  </si>
  <si>
    <t>z tego:</t>
  </si>
  <si>
    <t>- rehabilitacja i modernizacja sieci wodociągowej uzdrowiska</t>
  </si>
  <si>
    <t>- moodernizacja dwóch ujęć wodnych</t>
  </si>
  <si>
    <t>a) dróg publicznych powiatowych (pomoc finansowa)</t>
  </si>
  <si>
    <t>b) dróg gminnych</t>
  </si>
  <si>
    <t>c) dróg wewnętrznych (rolniczych)</t>
  </si>
  <si>
    <t>d) usuwanie skutków klęsk zywiołowych</t>
  </si>
  <si>
    <t>a) różnych jednostek obsługi gospodarki mieszkaniowej</t>
  </si>
  <si>
    <t>b) gospodarki gruntami i nieruchomościami</t>
  </si>
  <si>
    <t>a) szkolnictwa podstawowego</t>
  </si>
  <si>
    <t>b) Gimnazjum Publicznego</t>
  </si>
  <si>
    <t>-  usprawnienie transportu dorogowego w mieście - etap II</t>
  </si>
  <si>
    <t>- remont ul. Św. Krzyża</t>
  </si>
  <si>
    <t>- dokończenie budowy chodnika w Szczawnicy Niżnej</t>
  </si>
  <si>
    <t>- remont ul. Samorody</t>
  </si>
  <si>
    <t xml:space="preserve">- remont i modernizacja ul. Ogrodowej </t>
  </si>
  <si>
    <t>- przebudowa drogi ul. Św.Krzyża (odcinek górny)</t>
  </si>
  <si>
    <t>- przebudowa drogi ul. Maćka zza Ławy - etap II</t>
  </si>
  <si>
    <t>- przebudowa placu manewrowego Os. XX -lecia</t>
  </si>
  <si>
    <t>- parking ul. Zdrojowa</t>
  </si>
  <si>
    <t>- remont ul. Pienińskiej</t>
  </si>
  <si>
    <t>- rewitalizacja centrum wsi Jaworki</t>
  </si>
  <si>
    <t>- remont drogi dojazdowej do pól na Bereśnik</t>
  </si>
  <si>
    <t>- odbudowa ścieżki pieszo-rowerowej</t>
  </si>
  <si>
    <t>- wykonanie parkingu i drogi dojazdowej na os.XX-lecia</t>
  </si>
  <si>
    <t>- wykonanie zabezpieczenia drogi od strony potoku Sopotnickiego w ul. Staszowa</t>
  </si>
  <si>
    <t>-wymiana zniszczonych wiat przystankowych nt. miasta</t>
  </si>
  <si>
    <t>- centrum turystyczno-uzdrowiskowe (amfiteatr, park wodny, lodowisko, plac przy dolnej stacji PKL)</t>
  </si>
  <si>
    <t xml:space="preserve">z tego: </t>
  </si>
  <si>
    <t xml:space="preserve">- remonty budynków wspólnot mieszkaniowych </t>
  </si>
  <si>
    <t>- remonty substancji mieszkań komunalnych i lokali użytkowych</t>
  </si>
  <si>
    <t>- budowa budynku dla Romów</t>
  </si>
  <si>
    <t>- rozbudowa i modernizacja  budynku Urzędu Miasta</t>
  </si>
  <si>
    <t>- opracowanie miejscowego planu zagospodarowania przestrzennego dla Jaworek</t>
  </si>
  <si>
    <t>- opracowanie operatu uzdrowiskowego</t>
  </si>
  <si>
    <t>zakupy inwestycyjne do realizacji programu "Rozbudowa systemów obsługi elektonicznej administracji"</t>
  </si>
  <si>
    <t>- modernizacja Szkoły Podstawowej Nr 3</t>
  </si>
  <si>
    <t>- termoizolacja budynku Gimnazjum Publicznego</t>
  </si>
  <si>
    <t>e)  pozostałej działalności</t>
  </si>
  <si>
    <t xml:space="preserve">Zadania w zakresie administracji publicznej </t>
  </si>
  <si>
    <t xml:space="preserve">- modernizacja (uzupełnienia) oświetlenia nt. miasta </t>
  </si>
  <si>
    <t>- parking przy Urzędzie Miasta</t>
  </si>
  <si>
    <t xml:space="preserve">z tego: dochody majątkowe </t>
  </si>
  <si>
    <t>- wpływy z różnych opłat (§ 0690)</t>
  </si>
  <si>
    <t>- wpływy z różnych opłat  (§ 0690)</t>
  </si>
  <si>
    <t>75421</t>
  </si>
  <si>
    <t>Zarządzanie kryzysowe</t>
  </si>
  <si>
    <t>do Uchwały Budżetowej Nr XVIII/107/07</t>
  </si>
  <si>
    <t>z dnia 28.12.2007 r</t>
  </si>
  <si>
    <t>Do Uchwały Budżetowej Nr XVIII/107/07</t>
  </si>
  <si>
    <t>z dnia  28.12.2007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</si>
</sst>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name val="Arial"/>
      <family val="0"/>
    </font>
    <font>
      <b/>
      <sz val="11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4">
    <xf numFmtId="0" fontId="0" fillId="0" borderId="0" xfId="0" applyAlignment="1">
      <alignment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vertical="top"/>
    </xf>
    <xf numFmtId="49" fontId="0" fillId="0" borderId="0" xfId="0" applyNumberFormat="1" applyAlignment="1">
      <alignment horizontal="center" vertical="top"/>
    </xf>
    <xf numFmtId="49" fontId="0" fillId="0" borderId="0" xfId="0" applyNumberFormat="1" applyAlignment="1">
      <alignment horizontal="center" wrapText="1"/>
    </xf>
    <xf numFmtId="3" fontId="0" fillId="0" borderId="0" xfId="0" applyNumberFormat="1" applyBorder="1" applyAlignment="1">
      <alignment/>
    </xf>
    <xf numFmtId="0" fontId="4" fillId="2" borderId="1" xfId="0" applyFont="1" applyFill="1" applyBorder="1" applyAlignment="1">
      <alignment horizontal="center" vertical="top"/>
    </xf>
    <xf numFmtId="49" fontId="4" fillId="2" borderId="2" xfId="0" applyNumberFormat="1" applyFont="1" applyFill="1" applyBorder="1" applyAlignment="1">
      <alignment horizontal="center" vertical="top"/>
    </xf>
    <xf numFmtId="49" fontId="4" fillId="2" borderId="1" xfId="0" applyNumberFormat="1" applyFont="1" applyFill="1" applyBorder="1" applyAlignment="1">
      <alignment horizontal="center" wrapText="1"/>
    </xf>
    <xf numFmtId="3" fontId="4" fillId="2" borderId="2" xfId="0" applyNumberFormat="1" applyFont="1" applyFill="1" applyBorder="1" applyAlignment="1">
      <alignment/>
    </xf>
    <xf numFmtId="3" fontId="4" fillId="2" borderId="2" xfId="0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top"/>
    </xf>
    <xf numFmtId="49" fontId="4" fillId="2" borderId="3" xfId="0" applyNumberFormat="1" applyFont="1" applyFill="1" applyBorder="1" applyAlignment="1">
      <alignment horizontal="center" vertical="top"/>
    </xf>
    <xf numFmtId="49" fontId="4" fillId="2" borderId="3" xfId="0" applyNumberFormat="1" applyFont="1" applyFill="1" applyBorder="1" applyAlignment="1">
      <alignment wrapText="1"/>
    </xf>
    <xf numFmtId="3" fontId="4" fillId="2" borderId="4" xfId="0" applyNumberFormat="1" applyFont="1" applyFill="1" applyBorder="1" applyAlignment="1">
      <alignment horizontal="right"/>
    </xf>
    <xf numFmtId="0" fontId="0" fillId="0" borderId="3" xfId="0" applyBorder="1" applyAlignment="1">
      <alignment horizontal="center" vertical="top"/>
    </xf>
    <xf numFmtId="49" fontId="0" fillId="0" borderId="3" xfId="0" applyNumberFormat="1" applyBorder="1" applyAlignment="1">
      <alignment horizontal="center" vertical="top"/>
    </xf>
    <xf numFmtId="49" fontId="0" fillId="0" borderId="3" xfId="0" applyNumberFormat="1" applyBorder="1" applyAlignment="1">
      <alignment wrapText="1"/>
    </xf>
    <xf numFmtId="3" fontId="5" fillId="0" borderId="4" xfId="0" applyNumberFormat="1" applyFont="1" applyBorder="1" applyAlignment="1">
      <alignment horizontal="right"/>
    </xf>
    <xf numFmtId="3" fontId="0" fillId="0" borderId="4" xfId="0" applyNumberFormat="1" applyBorder="1" applyAlignment="1">
      <alignment horizontal="right"/>
    </xf>
    <xf numFmtId="0" fontId="4" fillId="0" borderId="3" xfId="0" applyFont="1" applyBorder="1" applyAlignment="1">
      <alignment horizontal="center" vertical="top"/>
    </xf>
    <xf numFmtId="49" fontId="4" fillId="0" borderId="3" xfId="0" applyNumberFormat="1" applyFont="1" applyBorder="1" applyAlignment="1">
      <alignment horizontal="center" vertical="top"/>
    </xf>
    <xf numFmtId="49" fontId="0" fillId="0" borderId="3" xfId="0" applyNumberFormat="1" applyFont="1" applyBorder="1" applyAlignment="1">
      <alignment wrapText="1"/>
    </xf>
    <xf numFmtId="0" fontId="0" fillId="0" borderId="4" xfId="0" applyBorder="1" applyAlignment="1">
      <alignment horizontal="center" vertical="top"/>
    </xf>
    <xf numFmtId="49" fontId="0" fillId="0" borderId="3" xfId="0" applyNumberFormat="1" applyBorder="1" applyAlignment="1">
      <alignment vertical="top"/>
    </xf>
    <xf numFmtId="0" fontId="4" fillId="2" borderId="4" xfId="0" applyFont="1" applyFill="1" applyBorder="1" applyAlignment="1">
      <alignment horizontal="center" vertical="top"/>
    </xf>
    <xf numFmtId="0" fontId="0" fillId="0" borderId="4" xfId="0" applyBorder="1" applyAlignment="1">
      <alignment vertical="top"/>
    </xf>
    <xf numFmtId="3" fontId="0" fillId="0" borderId="4" xfId="0" applyNumberFormat="1" applyBorder="1" applyAlignment="1">
      <alignment/>
    </xf>
    <xf numFmtId="0" fontId="4" fillId="0" borderId="4" xfId="0" applyFont="1" applyBorder="1" applyAlignment="1">
      <alignment horizontal="center" vertical="top"/>
    </xf>
    <xf numFmtId="0" fontId="0" fillId="0" borderId="3" xfId="0" applyBorder="1" applyAlignment="1">
      <alignment vertical="top"/>
    </xf>
    <xf numFmtId="0" fontId="0" fillId="0" borderId="3" xfId="0" applyBorder="1" applyAlignment="1">
      <alignment wrapText="1"/>
    </xf>
    <xf numFmtId="0" fontId="4" fillId="2" borderId="3" xfId="0" applyFont="1" applyFill="1" applyBorder="1" applyAlignment="1">
      <alignment wrapText="1"/>
    </xf>
    <xf numFmtId="0" fontId="0" fillId="0" borderId="0" xfId="0" applyBorder="1" applyAlignment="1">
      <alignment vertical="top"/>
    </xf>
    <xf numFmtId="49" fontId="0" fillId="0" borderId="0" xfId="0" applyNumberFormat="1" applyBorder="1" applyAlignment="1">
      <alignment wrapText="1"/>
    </xf>
    <xf numFmtId="0" fontId="0" fillId="0" borderId="5" xfId="0" applyBorder="1" applyAlignment="1">
      <alignment vertical="top"/>
    </xf>
    <xf numFmtId="3" fontId="4" fillId="2" borderId="4" xfId="0" applyNumberFormat="1" applyFont="1" applyFill="1" applyBorder="1" applyAlignment="1">
      <alignment/>
    </xf>
    <xf numFmtId="49" fontId="4" fillId="2" borderId="3" xfId="0" applyNumberFormat="1" applyFont="1" applyFill="1" applyBorder="1" applyAlignment="1">
      <alignment horizontal="left" wrapText="1"/>
    </xf>
    <xf numFmtId="49" fontId="0" fillId="0" borderId="3" xfId="0" applyNumberFormat="1" applyBorder="1" applyAlignment="1">
      <alignment horizontal="left" wrapText="1"/>
    </xf>
    <xf numFmtId="3" fontId="0" fillId="0" borderId="6" xfId="0" applyNumberFormat="1" applyBorder="1" applyAlignment="1">
      <alignment/>
    </xf>
    <xf numFmtId="49" fontId="0" fillId="0" borderId="0" xfId="0" applyNumberFormat="1" applyBorder="1" applyAlignment="1">
      <alignment horizontal="left" wrapText="1"/>
    </xf>
    <xf numFmtId="49" fontId="4" fillId="2" borderId="4" xfId="0" applyNumberFormat="1" applyFont="1" applyFill="1" applyBorder="1" applyAlignment="1">
      <alignment horizontal="left" wrapText="1"/>
    </xf>
    <xf numFmtId="0" fontId="4" fillId="0" borderId="4" xfId="0" applyFont="1" applyFill="1" applyBorder="1" applyAlignment="1">
      <alignment horizontal="center" vertical="top"/>
    </xf>
    <xf numFmtId="0" fontId="4" fillId="0" borderId="7" xfId="0" applyFont="1" applyFill="1" applyBorder="1" applyAlignment="1">
      <alignment horizontal="center" vertical="top"/>
    </xf>
    <xf numFmtId="49" fontId="0" fillId="0" borderId="4" xfId="0" applyNumberFormat="1" applyFont="1" applyFill="1" applyBorder="1" applyAlignment="1">
      <alignment horizontal="left" wrapText="1"/>
    </xf>
    <xf numFmtId="0" fontId="0" fillId="0" borderId="7" xfId="0" applyBorder="1" applyAlignment="1">
      <alignment vertical="top"/>
    </xf>
    <xf numFmtId="0" fontId="0" fillId="0" borderId="6" xfId="0" applyBorder="1" applyAlignment="1">
      <alignment vertical="top"/>
    </xf>
    <xf numFmtId="49" fontId="0" fillId="0" borderId="6" xfId="0" applyNumberFormat="1" applyBorder="1" applyAlignment="1">
      <alignment horizontal="left" wrapText="1"/>
    </xf>
    <xf numFmtId="49" fontId="4" fillId="0" borderId="0" xfId="0" applyNumberFormat="1" applyFont="1" applyBorder="1" applyAlignment="1">
      <alignment horizontal="right" wrapText="1"/>
    </xf>
    <xf numFmtId="0" fontId="0" fillId="0" borderId="0" xfId="0" applyAlignment="1">
      <alignment wrapText="1"/>
    </xf>
    <xf numFmtId="49" fontId="0" fillId="0" borderId="0" xfId="0" applyNumberFormat="1" applyBorder="1" applyAlignment="1">
      <alignment vertical="top"/>
    </xf>
    <xf numFmtId="49" fontId="0" fillId="0" borderId="0" xfId="0" applyNumberForma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4" fillId="2" borderId="2" xfId="0" applyFont="1" applyFill="1" applyBorder="1" applyAlignment="1">
      <alignment horizontal="center" vertical="top"/>
    </xf>
    <xf numFmtId="49" fontId="4" fillId="2" borderId="8" xfId="0" applyNumberFormat="1" applyFont="1" applyFill="1" applyBorder="1" applyAlignment="1">
      <alignment horizontal="center" vertical="top"/>
    </xf>
    <xf numFmtId="49" fontId="4" fillId="2" borderId="2" xfId="0" applyNumberFormat="1" applyFont="1" applyFill="1" applyBorder="1" applyAlignment="1">
      <alignment vertical="top"/>
    </xf>
    <xf numFmtId="49" fontId="4" fillId="2" borderId="8" xfId="0" applyNumberFormat="1" applyFont="1" applyFill="1" applyBorder="1" applyAlignment="1">
      <alignment horizontal="center"/>
    </xf>
    <xf numFmtId="49" fontId="4" fillId="2" borderId="0" xfId="0" applyNumberFormat="1" applyFont="1" applyFill="1" applyBorder="1" applyAlignment="1">
      <alignment horizontal="center" vertical="top"/>
    </xf>
    <xf numFmtId="49" fontId="4" fillId="2" borderId="4" xfId="0" applyNumberFormat="1" applyFont="1" applyFill="1" applyBorder="1" applyAlignment="1">
      <alignment horizontal="center" vertical="top"/>
    </xf>
    <xf numFmtId="49" fontId="4" fillId="2" borderId="0" xfId="0" applyNumberFormat="1" applyFont="1" applyFill="1" applyBorder="1" applyAlignment="1">
      <alignment/>
    </xf>
    <xf numFmtId="49" fontId="0" fillId="0" borderId="0" xfId="0" applyNumberFormat="1" applyBorder="1" applyAlignment="1">
      <alignment horizontal="center" vertical="top"/>
    </xf>
    <xf numFmtId="49" fontId="0" fillId="0" borderId="4" xfId="0" applyNumberFormat="1" applyBorder="1" applyAlignment="1">
      <alignment horizontal="center" vertical="top"/>
    </xf>
    <xf numFmtId="49" fontId="0" fillId="0" borderId="0" xfId="0" applyNumberFormat="1" applyBorder="1" applyAlignment="1">
      <alignment/>
    </xf>
    <xf numFmtId="49" fontId="4" fillId="2" borderId="0" xfId="0" applyNumberFormat="1" applyFont="1" applyFill="1" applyBorder="1" applyAlignment="1">
      <alignment wrapText="1"/>
    </xf>
    <xf numFmtId="49" fontId="0" fillId="0" borderId="4" xfId="0" applyNumberFormat="1" applyBorder="1" applyAlignment="1">
      <alignment vertical="top"/>
    </xf>
    <xf numFmtId="3" fontId="5" fillId="0" borderId="4" xfId="0" applyNumberFormat="1" applyFont="1" applyBorder="1" applyAlignment="1">
      <alignment/>
    </xf>
    <xf numFmtId="49" fontId="0" fillId="0" borderId="5" xfId="0" applyNumberFormat="1" applyBorder="1" applyAlignment="1">
      <alignment/>
    </xf>
    <xf numFmtId="49" fontId="4" fillId="2" borderId="0" xfId="0" applyNumberFormat="1" applyFont="1" applyFill="1" applyBorder="1" applyAlignment="1">
      <alignment horizontal="left" wrapText="1"/>
    </xf>
    <xf numFmtId="49" fontId="0" fillId="0" borderId="4" xfId="0" applyNumberFormat="1" applyBorder="1" applyAlignment="1">
      <alignment wrapText="1"/>
    </xf>
    <xf numFmtId="49" fontId="0" fillId="0" borderId="7" xfId="0" applyNumberFormat="1" applyBorder="1" applyAlignment="1">
      <alignment horizontal="center" vertical="top"/>
    </xf>
    <xf numFmtId="49" fontId="0" fillId="0" borderId="7" xfId="0" applyNumberFormat="1" applyBorder="1" applyAlignment="1">
      <alignment vertical="top"/>
    </xf>
    <xf numFmtId="49" fontId="4" fillId="2" borderId="4" xfId="0" applyNumberFormat="1" applyFont="1" applyFill="1" applyBorder="1" applyAlignment="1">
      <alignment vertical="top"/>
    </xf>
    <xf numFmtId="49" fontId="4" fillId="2" borderId="7" xfId="0" applyNumberFormat="1" applyFont="1" applyFill="1" applyBorder="1" applyAlignment="1">
      <alignment vertical="top"/>
    </xf>
    <xf numFmtId="49" fontId="0" fillId="0" borderId="3" xfId="0" applyNumberFormat="1" applyBorder="1" applyAlignment="1">
      <alignment/>
    </xf>
    <xf numFmtId="49" fontId="4" fillId="2" borderId="0" xfId="0" applyNumberFormat="1" applyFont="1" applyFill="1" applyBorder="1" applyAlignment="1">
      <alignment horizontal="left"/>
    </xf>
    <xf numFmtId="49" fontId="0" fillId="0" borderId="0" xfId="0" applyNumberFormat="1" applyBorder="1" applyAlignment="1">
      <alignment horizontal="left"/>
    </xf>
    <xf numFmtId="49" fontId="0" fillId="0" borderId="4" xfId="0" applyNumberFormat="1" applyBorder="1" applyAlignment="1">
      <alignment/>
    </xf>
    <xf numFmtId="49" fontId="0" fillId="0" borderId="5" xfId="0" applyNumberFormat="1" applyBorder="1" applyAlignment="1">
      <alignment vertical="top"/>
    </xf>
    <xf numFmtId="49" fontId="0" fillId="0" borderId="6" xfId="0" applyNumberFormat="1" applyBorder="1" applyAlignment="1">
      <alignment vertical="top"/>
    </xf>
    <xf numFmtId="49" fontId="6" fillId="0" borderId="0" xfId="0" applyNumberFormat="1" applyFont="1" applyBorder="1" applyAlignment="1">
      <alignment horizontal="right"/>
    </xf>
    <xf numFmtId="3" fontId="6" fillId="2" borderId="2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right"/>
    </xf>
    <xf numFmtId="0" fontId="0" fillId="0" borderId="0" xfId="0" applyAlignment="1">
      <alignment horizontal="left" wrapText="1"/>
    </xf>
    <xf numFmtId="3" fontId="0" fillId="0" borderId="0" xfId="0" applyNumberFormat="1" applyAlignment="1">
      <alignment horizontal="right"/>
    </xf>
    <xf numFmtId="0" fontId="4" fillId="0" borderId="0" xfId="0" applyFont="1" applyAlignment="1">
      <alignment horizontal="center"/>
    </xf>
    <xf numFmtId="0" fontId="4" fillId="2" borderId="2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wrapText="1"/>
    </xf>
    <xf numFmtId="3" fontId="4" fillId="2" borderId="1" xfId="0" applyNumberFormat="1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 vertical="top" wrapText="1"/>
    </xf>
    <xf numFmtId="0" fontId="8" fillId="2" borderId="2" xfId="0" applyFont="1" applyFill="1" applyBorder="1" applyAlignment="1">
      <alignment horizontal="center" wrapText="1"/>
    </xf>
    <xf numFmtId="3" fontId="8" fillId="2" borderId="1" xfId="0" applyNumberFormat="1" applyFont="1" applyFill="1" applyBorder="1" applyAlignment="1">
      <alignment horizontal="center"/>
    </xf>
    <xf numFmtId="3" fontId="8" fillId="2" borderId="2" xfId="0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left" wrapText="1"/>
    </xf>
    <xf numFmtId="3" fontId="4" fillId="2" borderId="2" xfId="0" applyNumberFormat="1" applyFont="1" applyFill="1" applyBorder="1" applyAlignment="1">
      <alignment horizontal="right"/>
    </xf>
    <xf numFmtId="0" fontId="0" fillId="0" borderId="2" xfId="0" applyBorder="1" applyAlignment="1">
      <alignment horizontal="center" vertical="top" wrapText="1"/>
    </xf>
    <xf numFmtId="0" fontId="0" fillId="0" borderId="2" xfId="0" applyBorder="1" applyAlignment="1">
      <alignment horizontal="left" wrapText="1"/>
    </xf>
    <xf numFmtId="3" fontId="0" fillId="0" borderId="2" xfId="0" applyNumberFormat="1" applyBorder="1" applyAlignment="1">
      <alignment horizontal="right"/>
    </xf>
    <xf numFmtId="3" fontId="0" fillId="0" borderId="2" xfId="0" applyNumberFormat="1" applyFont="1" applyBorder="1" applyAlignment="1">
      <alignment horizontal="right"/>
    </xf>
    <xf numFmtId="3" fontId="0" fillId="0" borderId="6" xfId="0" applyNumberFormat="1" applyBorder="1" applyAlignment="1">
      <alignment horizontal="right"/>
    </xf>
    <xf numFmtId="0" fontId="0" fillId="0" borderId="0" xfId="0" applyBorder="1" applyAlignment="1">
      <alignment horizontal="center" vertical="top" wrapText="1"/>
    </xf>
    <xf numFmtId="3" fontId="6" fillId="2" borderId="2" xfId="0" applyNumberFormat="1" applyFont="1" applyFill="1" applyBorder="1" applyAlignment="1">
      <alignment horizontal="right"/>
    </xf>
    <xf numFmtId="0" fontId="0" fillId="0" borderId="0" xfId="0" applyBorder="1" applyAlignment="1">
      <alignment horizontal="left" wrapText="1"/>
    </xf>
    <xf numFmtId="3" fontId="0" fillId="0" borderId="0" xfId="0" applyNumberFormat="1" applyBorder="1" applyAlignment="1">
      <alignment horizontal="right"/>
    </xf>
    <xf numFmtId="49" fontId="0" fillId="0" borderId="0" xfId="0" applyNumberFormat="1" applyBorder="1" applyAlignment="1">
      <alignment horizontal="center" vertical="top" wrapText="1"/>
    </xf>
    <xf numFmtId="49" fontId="4" fillId="2" borderId="2" xfId="0" applyNumberFormat="1" applyFont="1" applyFill="1" applyBorder="1" applyAlignment="1">
      <alignment horizontal="center" vertical="top" wrapText="1"/>
    </xf>
    <xf numFmtId="49" fontId="0" fillId="0" borderId="2" xfId="0" applyNumberFormat="1" applyBorder="1" applyAlignment="1">
      <alignment horizontal="center" vertical="top" wrapText="1"/>
    </xf>
    <xf numFmtId="49" fontId="0" fillId="0" borderId="0" xfId="0" applyNumberFormat="1" applyAlignment="1">
      <alignment horizontal="center" vertical="top" wrapText="1"/>
    </xf>
    <xf numFmtId="0" fontId="4" fillId="0" borderId="0" xfId="0" applyFont="1" applyAlignment="1">
      <alignment horizontal="right" wrapText="1"/>
    </xf>
    <xf numFmtId="3" fontId="4" fillId="2" borderId="1" xfId="0" applyNumberFormat="1" applyFont="1" applyFill="1" applyBorder="1" applyAlignment="1">
      <alignment horizontal="right"/>
    </xf>
    <xf numFmtId="49" fontId="4" fillId="3" borderId="3" xfId="0" applyNumberFormat="1" applyFont="1" applyFill="1" applyBorder="1" applyAlignment="1">
      <alignment horizontal="center" vertical="top"/>
    </xf>
    <xf numFmtId="49" fontId="0" fillId="3" borderId="3" xfId="0" applyNumberFormat="1" applyFont="1" applyFill="1" applyBorder="1" applyAlignment="1">
      <alignment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wrapText="1"/>
    </xf>
    <xf numFmtId="0" fontId="4" fillId="2" borderId="8" xfId="0" applyFont="1" applyFill="1" applyBorder="1" applyAlignment="1">
      <alignment horizontal="center" vertical="top" wrapText="1"/>
    </xf>
    <xf numFmtId="0" fontId="4" fillId="2" borderId="8" xfId="0" applyFont="1" applyFill="1" applyBorder="1" applyAlignment="1">
      <alignment horizontal="center" vertical="top"/>
    </xf>
    <xf numFmtId="0" fontId="8" fillId="0" borderId="4" xfId="0" applyFont="1" applyBorder="1" applyAlignment="1">
      <alignment horizontal="center" vertical="top"/>
    </xf>
    <xf numFmtId="0" fontId="8" fillId="0" borderId="0" xfId="0" applyFont="1" applyAlignment="1">
      <alignment horizontal="center" wrapText="1"/>
    </xf>
    <xf numFmtId="0" fontId="8" fillId="0" borderId="4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9" xfId="0" applyFont="1" applyBorder="1" applyAlignment="1">
      <alignment horizontal="center"/>
    </xf>
    <xf numFmtId="0" fontId="4" fillId="2" borderId="0" xfId="0" applyFont="1" applyFill="1" applyAlignment="1">
      <alignment horizontal="left" wrapText="1"/>
    </xf>
    <xf numFmtId="0" fontId="4" fillId="2" borderId="4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49" fontId="4" fillId="2" borderId="4" xfId="0" applyNumberFormat="1" applyFont="1" applyFill="1" applyBorder="1" applyAlignment="1">
      <alignment horizontal="center"/>
    </xf>
    <xf numFmtId="3" fontId="4" fillId="2" borderId="0" xfId="0" applyNumberFormat="1" applyFont="1" applyFill="1" applyAlignment="1">
      <alignment horizontal="right"/>
    </xf>
    <xf numFmtId="0" fontId="4" fillId="0" borderId="0" xfId="0" applyFont="1" applyAlignment="1">
      <alignment horizontal="left" wrapText="1"/>
    </xf>
    <xf numFmtId="0" fontId="4" fillId="0" borderId="4" xfId="0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3" fontId="4" fillId="0" borderId="0" xfId="0" applyNumberFormat="1" applyFont="1" applyAlignment="1">
      <alignment horizontal="right"/>
    </xf>
    <xf numFmtId="3" fontId="4" fillId="0" borderId="4" xfId="0" applyNumberFormat="1" applyFont="1" applyBorder="1" applyAlignment="1">
      <alignment horizontal="right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49" fontId="0" fillId="0" borderId="4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2" xfId="0" applyFill="1" applyBorder="1" applyAlignment="1">
      <alignment horizontal="center" vertical="top"/>
    </xf>
    <xf numFmtId="0" fontId="4" fillId="2" borderId="2" xfId="0" applyFont="1" applyFill="1" applyBorder="1" applyAlignment="1">
      <alignment horizontal="right" wrapText="1"/>
    </xf>
    <xf numFmtId="0" fontId="4" fillId="2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 vertical="top"/>
    </xf>
    <xf numFmtId="49" fontId="4" fillId="2" borderId="2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6" xfId="0" applyBorder="1" applyAlignment="1">
      <alignment horizontal="center" vertical="top"/>
    </xf>
    <xf numFmtId="0" fontId="4" fillId="2" borderId="8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/>
    </xf>
    <xf numFmtId="0" fontId="8" fillId="0" borderId="2" xfId="0" applyFont="1" applyBorder="1" applyAlignment="1">
      <alignment horizontal="center" vertical="top"/>
    </xf>
    <xf numFmtId="0" fontId="8" fillId="0" borderId="2" xfId="0" applyFont="1" applyBorder="1" applyAlignment="1">
      <alignment horizontal="center" wrapText="1"/>
    </xf>
    <xf numFmtId="0" fontId="8" fillId="0" borderId="2" xfId="0" applyFont="1" applyBorder="1" applyAlignment="1">
      <alignment horizontal="center"/>
    </xf>
    <xf numFmtId="0" fontId="0" fillId="2" borderId="4" xfId="0" applyFill="1" applyBorder="1" applyAlignment="1">
      <alignment/>
    </xf>
    <xf numFmtId="0" fontId="0" fillId="2" borderId="0" xfId="0" applyFill="1" applyAlignment="1">
      <alignment/>
    </xf>
    <xf numFmtId="0" fontId="4" fillId="0" borderId="2" xfId="0" applyFont="1" applyBorder="1" applyAlignment="1">
      <alignment horizontal="center" vertical="top"/>
    </xf>
    <xf numFmtId="0" fontId="4" fillId="0" borderId="8" xfId="0" applyFont="1" applyBorder="1" applyAlignment="1">
      <alignment horizontal="left" wrapText="1"/>
    </xf>
    <xf numFmtId="0" fontId="0" fillId="0" borderId="2" xfId="0" applyBorder="1" applyAlignment="1">
      <alignment/>
    </xf>
    <xf numFmtId="0" fontId="0" fillId="0" borderId="8" xfId="0" applyBorder="1" applyAlignment="1">
      <alignment/>
    </xf>
    <xf numFmtId="49" fontId="0" fillId="0" borderId="0" xfId="0" applyNumberFormat="1" applyAlignment="1">
      <alignment horizontal="left" wrapText="1"/>
    </xf>
    <xf numFmtId="49" fontId="0" fillId="0" borderId="5" xfId="0" applyNumberFormat="1" applyBorder="1" applyAlignment="1">
      <alignment horizontal="left" wrapText="1"/>
    </xf>
    <xf numFmtId="0" fontId="0" fillId="0" borderId="5" xfId="0" applyBorder="1" applyAlignment="1">
      <alignment horizontal="center"/>
    </xf>
    <xf numFmtId="3" fontId="0" fillId="0" borderId="4" xfId="0" applyNumberFormat="1" applyBorder="1" applyAlignment="1">
      <alignment horizontal="right" wrapText="1"/>
    </xf>
    <xf numFmtId="0" fontId="4" fillId="2" borderId="0" xfId="0" applyFont="1" applyFill="1" applyAlignment="1">
      <alignment vertical="top" wrapText="1"/>
    </xf>
    <xf numFmtId="0" fontId="0" fillId="3" borderId="3" xfId="0" applyFont="1" applyFill="1" applyBorder="1" applyAlignment="1">
      <alignment horizontal="center" vertical="top"/>
    </xf>
    <xf numFmtId="49" fontId="0" fillId="3" borderId="3" xfId="0" applyNumberFormat="1" applyFont="1" applyFill="1" applyBorder="1" applyAlignment="1">
      <alignment horizontal="center" vertical="top"/>
    </xf>
    <xf numFmtId="0" fontId="0" fillId="0" borderId="0" xfId="0" applyFont="1" applyAlignment="1">
      <alignment/>
    </xf>
    <xf numFmtId="3" fontId="5" fillId="3" borderId="4" xfId="0" applyNumberFormat="1" applyFont="1" applyFill="1" applyBorder="1" applyAlignment="1">
      <alignment horizontal="right"/>
    </xf>
    <xf numFmtId="3" fontId="0" fillId="0" borderId="4" xfId="0" applyNumberFormat="1" applyFont="1" applyBorder="1" applyAlignment="1">
      <alignment horizontal="right"/>
    </xf>
    <xf numFmtId="3" fontId="0" fillId="0" borderId="4" xfId="0" applyNumberFormat="1" applyFont="1" applyBorder="1" applyAlignment="1">
      <alignment horizontal="right"/>
    </xf>
    <xf numFmtId="3" fontId="4" fillId="0" borderId="7" xfId="0" applyNumberFormat="1" applyFont="1" applyFill="1" applyBorder="1" applyAlignment="1">
      <alignment/>
    </xf>
    <xf numFmtId="3" fontId="6" fillId="2" borderId="6" xfId="0" applyNumberFormat="1" applyFont="1" applyFill="1" applyBorder="1" applyAlignment="1">
      <alignment/>
    </xf>
    <xf numFmtId="0" fontId="4" fillId="3" borderId="4" xfId="0" applyFont="1" applyFill="1" applyBorder="1" applyAlignment="1">
      <alignment horizontal="center" vertical="top"/>
    </xf>
    <xf numFmtId="0" fontId="0" fillId="3" borderId="0" xfId="0" applyFill="1" applyAlignment="1">
      <alignment/>
    </xf>
    <xf numFmtId="3" fontId="0" fillId="3" borderId="4" xfId="0" applyNumberFormat="1" applyFont="1" applyFill="1" applyBorder="1" applyAlignment="1">
      <alignment/>
    </xf>
    <xf numFmtId="3" fontId="5" fillId="3" borderId="4" xfId="0" applyNumberFormat="1" applyFont="1" applyFill="1" applyBorder="1" applyAlignment="1">
      <alignment/>
    </xf>
    <xf numFmtId="0" fontId="0" fillId="3" borderId="0" xfId="0" applyFont="1" applyFill="1" applyAlignment="1">
      <alignment/>
    </xf>
    <xf numFmtId="49" fontId="0" fillId="3" borderId="3" xfId="0" applyNumberFormat="1" applyFont="1" applyFill="1" applyBorder="1" applyAlignment="1">
      <alignment horizontal="left" wrapText="1"/>
    </xf>
    <xf numFmtId="0" fontId="4" fillId="3" borderId="7" xfId="0" applyFont="1" applyFill="1" applyBorder="1" applyAlignment="1">
      <alignment horizontal="center" vertical="top"/>
    </xf>
    <xf numFmtId="0" fontId="4" fillId="2" borderId="7" xfId="0" applyFont="1" applyFill="1" applyBorder="1" applyAlignment="1">
      <alignment horizontal="center"/>
    </xf>
    <xf numFmtId="49" fontId="4" fillId="2" borderId="4" xfId="0" applyNumberFormat="1" applyFont="1" applyFill="1" applyBorder="1" applyAlignment="1">
      <alignment wrapText="1"/>
    </xf>
    <xf numFmtId="3" fontId="0" fillId="0" borderId="0" xfId="0" applyNumberFormat="1" applyAlignment="1">
      <alignment/>
    </xf>
    <xf numFmtId="0" fontId="0" fillId="0" borderId="9" xfId="0" applyBorder="1" applyAlignment="1">
      <alignment horizontal="center" vertical="top"/>
    </xf>
    <xf numFmtId="0" fontId="0" fillId="0" borderId="9" xfId="0" applyBorder="1" applyAlignment="1">
      <alignment horizontal="center"/>
    </xf>
    <xf numFmtId="3" fontId="0" fillId="0" borderId="9" xfId="0" applyNumberFormat="1" applyBorder="1" applyAlignment="1">
      <alignment horizontal="right"/>
    </xf>
    <xf numFmtId="49" fontId="0" fillId="0" borderId="10" xfId="0" applyNumberFormat="1" applyBorder="1" applyAlignment="1">
      <alignment horizontal="left" wrapText="1"/>
    </xf>
    <xf numFmtId="1" fontId="0" fillId="0" borderId="0" xfId="0" applyNumberFormat="1" applyBorder="1" applyAlignment="1">
      <alignment horizontal="center" vertical="top" wrapText="1"/>
    </xf>
    <xf numFmtId="1" fontId="0" fillId="0" borderId="4" xfId="0" applyNumberFormat="1" applyBorder="1" applyAlignment="1">
      <alignment horizontal="center" vertical="top" wrapText="1"/>
    </xf>
    <xf numFmtId="0" fontId="4" fillId="3" borderId="6" xfId="0" applyFont="1" applyFill="1" applyBorder="1" applyAlignment="1">
      <alignment horizontal="center" vertical="top"/>
    </xf>
    <xf numFmtId="49" fontId="4" fillId="3" borderId="5" xfId="0" applyNumberFormat="1" applyFont="1" applyFill="1" applyBorder="1" applyAlignment="1">
      <alignment horizontal="left" wrapText="1"/>
    </xf>
    <xf numFmtId="0" fontId="4" fillId="3" borderId="6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3" fontId="4" fillId="3" borderId="6" xfId="0" applyNumberFormat="1" applyFont="1" applyFill="1" applyBorder="1" applyAlignment="1">
      <alignment horizontal="right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  <xf numFmtId="49" fontId="0" fillId="0" borderId="7" xfId="0" applyNumberFormat="1" applyBorder="1" applyAlignment="1">
      <alignment horizontal="left" wrapText="1"/>
    </xf>
    <xf numFmtId="0" fontId="0" fillId="3" borderId="4" xfId="0" applyFill="1" applyBorder="1" applyAlignment="1">
      <alignment horizontal="center" vertical="top"/>
    </xf>
    <xf numFmtId="0" fontId="0" fillId="3" borderId="6" xfId="0" applyFill="1" applyBorder="1" applyAlignment="1">
      <alignment horizontal="center" vertical="top"/>
    </xf>
    <xf numFmtId="49" fontId="0" fillId="0" borderId="11" xfId="0" applyNumberFormat="1" applyBorder="1" applyAlignment="1">
      <alignment horizontal="left" wrapText="1"/>
    </xf>
    <xf numFmtId="0" fontId="0" fillId="0" borderId="12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 wrapText="1"/>
    </xf>
    <xf numFmtId="49" fontId="0" fillId="0" borderId="0" xfId="0" applyNumberFormat="1" applyAlignment="1">
      <alignment horizontal="right" wrapText="1"/>
    </xf>
    <xf numFmtId="0" fontId="3" fillId="0" borderId="0" xfId="0" applyFont="1" applyBorder="1" applyAlignment="1">
      <alignment horizontal="center"/>
    </xf>
    <xf numFmtId="49" fontId="0" fillId="0" borderId="0" xfId="0" applyNumberFormat="1" applyBorder="1" applyAlignment="1">
      <alignment horizontal="right"/>
    </xf>
    <xf numFmtId="3" fontId="4" fillId="2" borderId="13" xfId="0" applyNumberFormat="1" applyFont="1" applyFill="1" applyBorder="1" applyAlignment="1">
      <alignment horizontal="right"/>
    </xf>
    <xf numFmtId="3" fontId="4" fillId="2" borderId="14" xfId="0" applyNumberFormat="1" applyFont="1" applyFill="1" applyBorder="1" applyAlignment="1">
      <alignment horizontal="right"/>
    </xf>
    <xf numFmtId="0" fontId="0" fillId="0" borderId="2" xfId="0" applyBorder="1" applyAlignment="1">
      <alignment horizontal="center" vertical="top" wrapText="1"/>
    </xf>
    <xf numFmtId="3" fontId="0" fillId="0" borderId="2" xfId="0" applyNumberFormat="1" applyBorder="1" applyAlignment="1">
      <alignment horizontal="right"/>
    </xf>
    <xf numFmtId="0" fontId="0" fillId="0" borderId="1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3" fontId="0" fillId="0" borderId="1" xfId="0" applyNumberFormat="1" applyFont="1" applyBorder="1" applyAlignment="1">
      <alignment horizontal="right"/>
    </xf>
    <xf numFmtId="3" fontId="0" fillId="0" borderId="15" xfId="0" applyNumberFormat="1" applyFont="1" applyBorder="1" applyAlignment="1">
      <alignment horizontal="right"/>
    </xf>
    <xf numFmtId="3" fontId="0" fillId="0" borderId="1" xfId="0" applyNumberFormat="1" applyBorder="1" applyAlignment="1">
      <alignment horizontal="right"/>
    </xf>
    <xf numFmtId="3" fontId="0" fillId="0" borderId="15" xfId="0" applyNumberFormat="1" applyBorder="1" applyAlignment="1">
      <alignment horizontal="right"/>
    </xf>
    <xf numFmtId="0" fontId="4" fillId="2" borderId="2" xfId="0" applyFont="1" applyFill="1" applyBorder="1" applyAlignment="1">
      <alignment horizontal="center" vertical="top" wrapText="1"/>
    </xf>
    <xf numFmtId="3" fontId="4" fillId="2" borderId="2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12" xfId="0" applyFont="1" applyBorder="1" applyAlignment="1">
      <alignment horizontal="right" wrapText="1"/>
    </xf>
    <xf numFmtId="0" fontId="0" fillId="0" borderId="12" xfId="0" applyBorder="1" applyAlignment="1">
      <alignment horizontal="right" wrapText="1"/>
    </xf>
    <xf numFmtId="0" fontId="0" fillId="0" borderId="0" xfId="0" applyAlignment="1">
      <alignment horizontal="right"/>
    </xf>
    <xf numFmtId="0" fontId="6" fillId="0" borderId="12" xfId="0" applyFont="1" applyBorder="1" applyAlignment="1">
      <alignment horizontal="right" vertical="top"/>
    </xf>
    <xf numFmtId="0" fontId="9" fillId="0" borderId="12" xfId="0" applyFont="1" applyBorder="1" applyAlignment="1">
      <alignment horizontal="right" vertical="top"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2"/>
  <sheetViews>
    <sheetView workbookViewId="0" topLeftCell="A1">
      <selection activeCell="F6" sqref="F6:F7"/>
    </sheetView>
  </sheetViews>
  <sheetFormatPr defaultColWidth="9.140625" defaultRowHeight="12.75"/>
  <cols>
    <col min="1" max="1" width="6.57421875" style="0" customWidth="1"/>
    <col min="2" max="2" width="8.140625" style="0" customWidth="1"/>
    <col min="3" max="3" width="60.7109375" style="0" customWidth="1"/>
    <col min="4" max="4" width="16.421875" style="0" customWidth="1"/>
  </cols>
  <sheetData>
    <row r="1" spans="1:4" ht="12.75">
      <c r="A1" s="1"/>
      <c r="B1" s="1"/>
      <c r="C1" s="200" t="s">
        <v>170</v>
      </c>
      <c r="D1" s="200"/>
    </row>
    <row r="2" spans="1:4" ht="12.75">
      <c r="A2" s="1"/>
      <c r="B2" s="2"/>
      <c r="C2" s="201" t="s">
        <v>391</v>
      </c>
      <c r="D2" s="201"/>
    </row>
    <row r="3" spans="1:4" ht="12.75">
      <c r="A3" s="1"/>
      <c r="B3" s="2"/>
      <c r="C3" s="201" t="s">
        <v>390</v>
      </c>
      <c r="D3" s="201"/>
    </row>
    <row r="4" spans="1:4" ht="12.75">
      <c r="A4" s="199" t="s">
        <v>217</v>
      </c>
      <c r="B4" s="199"/>
      <c r="C4" s="199"/>
      <c r="D4" s="199"/>
    </row>
    <row r="5" spans="1:4" ht="12.75">
      <c r="A5" s="199"/>
      <c r="B5" s="199"/>
      <c r="C5" s="199"/>
      <c r="D5" s="199"/>
    </row>
    <row r="6" spans="1:4" ht="15.75">
      <c r="A6" s="3"/>
      <c r="B6" s="3"/>
      <c r="C6" s="3"/>
      <c r="D6" s="3"/>
    </row>
    <row r="7" spans="1:4" ht="12.75">
      <c r="A7" s="4"/>
      <c r="B7" s="5"/>
      <c r="C7" s="6"/>
      <c r="D7" s="7"/>
    </row>
    <row r="8" spans="1:4" ht="12.75">
      <c r="A8" s="8" t="s">
        <v>0</v>
      </c>
      <c r="B8" s="9" t="s">
        <v>1</v>
      </c>
      <c r="C8" s="10" t="s">
        <v>3</v>
      </c>
      <c r="D8" s="11" t="s">
        <v>4</v>
      </c>
    </row>
    <row r="9" spans="1:4" ht="12.75">
      <c r="A9" s="8">
        <v>1</v>
      </c>
      <c r="B9" s="9">
        <v>2</v>
      </c>
      <c r="C9" s="10" t="s">
        <v>216</v>
      </c>
      <c r="D9" s="12">
        <v>4</v>
      </c>
    </row>
    <row r="10" spans="1:4" ht="12.75">
      <c r="A10" s="13" t="s">
        <v>5</v>
      </c>
      <c r="B10" s="14" t="s">
        <v>13</v>
      </c>
      <c r="C10" s="15" t="s">
        <v>12</v>
      </c>
      <c r="D10" s="16">
        <f>D13</f>
        <v>70000</v>
      </c>
    </row>
    <row r="11" spans="1:4" ht="12.75">
      <c r="A11" s="141"/>
      <c r="B11" s="113"/>
      <c r="C11" s="114" t="s">
        <v>325</v>
      </c>
      <c r="D11" s="166">
        <f>D13</f>
        <v>70000</v>
      </c>
    </row>
    <row r="12" spans="1:4" ht="12.75">
      <c r="A12" s="141"/>
      <c r="B12" s="113"/>
      <c r="C12" s="114" t="s">
        <v>154</v>
      </c>
      <c r="D12" s="166"/>
    </row>
    <row r="13" spans="1:4" ht="12.75">
      <c r="A13" s="17"/>
      <c r="B13" s="18"/>
      <c r="C13" s="19" t="s">
        <v>171</v>
      </c>
      <c r="D13" s="21">
        <v>70000</v>
      </c>
    </row>
    <row r="14" spans="1:4" ht="12.75">
      <c r="A14" s="17"/>
      <c r="B14" s="18"/>
      <c r="C14" s="19"/>
      <c r="D14" s="21"/>
    </row>
    <row r="15" spans="1:4" ht="12.75">
      <c r="A15" s="13" t="s">
        <v>11</v>
      </c>
      <c r="B15" s="14" t="s">
        <v>23</v>
      </c>
      <c r="C15" s="15" t="s">
        <v>24</v>
      </c>
      <c r="D15" s="16">
        <f>D16+D20</f>
        <v>160480</v>
      </c>
    </row>
    <row r="16" spans="1:4" s="165" customFormat="1" ht="12.75">
      <c r="A16" s="163"/>
      <c r="B16" s="164"/>
      <c r="C16" s="114" t="s">
        <v>325</v>
      </c>
      <c r="D16" s="166">
        <f>D18</f>
        <v>60480</v>
      </c>
    </row>
    <row r="17" spans="1:4" s="165" customFormat="1" ht="12.75">
      <c r="A17" s="163"/>
      <c r="B17" s="164"/>
      <c r="C17" s="114" t="s">
        <v>154</v>
      </c>
      <c r="D17" s="166"/>
    </row>
    <row r="18" spans="1:4" ht="25.5">
      <c r="A18" s="17"/>
      <c r="B18" s="18"/>
      <c r="C18" s="19" t="s">
        <v>172</v>
      </c>
      <c r="D18" s="167">
        <v>60480</v>
      </c>
    </row>
    <row r="19" spans="1:4" ht="12.75">
      <c r="A19" s="17"/>
      <c r="B19" s="18"/>
      <c r="C19" s="19"/>
      <c r="D19" s="167"/>
    </row>
    <row r="20" spans="1:4" ht="12.75">
      <c r="A20" s="17"/>
      <c r="B20" s="18"/>
      <c r="C20" s="19" t="s">
        <v>326</v>
      </c>
      <c r="D20" s="20">
        <f>D22</f>
        <v>100000</v>
      </c>
    </row>
    <row r="21" spans="1:4" ht="12.75">
      <c r="A21" s="17"/>
      <c r="B21" s="18"/>
      <c r="C21" s="19" t="s">
        <v>154</v>
      </c>
      <c r="D21" s="21"/>
    </row>
    <row r="22" spans="1:4" ht="12.75">
      <c r="A22" s="17"/>
      <c r="B22" s="18"/>
      <c r="C22" s="19" t="s">
        <v>222</v>
      </c>
      <c r="D22" s="21">
        <v>100000</v>
      </c>
    </row>
    <row r="23" spans="1:4" ht="12.75">
      <c r="A23" s="17"/>
      <c r="B23" s="18"/>
      <c r="C23" s="19"/>
      <c r="D23" s="21"/>
    </row>
    <row r="24" spans="1:4" ht="12.75">
      <c r="A24" s="13" t="s">
        <v>155</v>
      </c>
      <c r="B24" s="14" t="s">
        <v>37</v>
      </c>
      <c r="C24" s="15" t="s">
        <v>38</v>
      </c>
      <c r="D24" s="16">
        <f>SUM(D27:D31)</f>
        <v>947527</v>
      </c>
    </row>
    <row r="25" spans="1:4" ht="12.75">
      <c r="A25" s="141"/>
      <c r="B25" s="113"/>
      <c r="C25" s="114" t="s">
        <v>325</v>
      </c>
      <c r="D25" s="166">
        <f>SUM(D26:D31)</f>
        <v>947527</v>
      </c>
    </row>
    <row r="26" spans="1:4" ht="12.75">
      <c r="A26" s="17"/>
      <c r="B26" s="18"/>
      <c r="C26" s="19" t="s">
        <v>154</v>
      </c>
      <c r="D26" s="21"/>
    </row>
    <row r="27" spans="1:4" ht="25.5">
      <c r="A27" s="22"/>
      <c r="B27" s="23"/>
      <c r="C27" s="24" t="s">
        <v>173</v>
      </c>
      <c r="D27" s="168">
        <v>20600</v>
      </c>
    </row>
    <row r="28" spans="1:4" ht="38.25">
      <c r="A28" s="25"/>
      <c r="B28" s="18"/>
      <c r="C28" s="19" t="s">
        <v>174</v>
      </c>
      <c r="D28" s="167">
        <v>614567</v>
      </c>
    </row>
    <row r="29" spans="1:4" ht="12.75">
      <c r="A29" s="25"/>
      <c r="B29" s="18"/>
      <c r="C29" s="19" t="s">
        <v>179</v>
      </c>
      <c r="D29" s="21">
        <v>212360</v>
      </c>
    </row>
    <row r="30" spans="1:4" ht="12.75">
      <c r="A30" s="25"/>
      <c r="B30" s="18"/>
      <c r="C30" s="19" t="s">
        <v>384</v>
      </c>
      <c r="D30" s="167"/>
    </row>
    <row r="31" spans="1:4" ht="25.5">
      <c r="A31" s="25"/>
      <c r="B31" s="18"/>
      <c r="C31" s="19" t="s">
        <v>175</v>
      </c>
      <c r="D31" s="21">
        <v>100000</v>
      </c>
    </row>
    <row r="32" spans="1:4" ht="12.75">
      <c r="A32" s="25"/>
      <c r="B32" s="26"/>
      <c r="C32" s="19"/>
      <c r="D32" s="21"/>
    </row>
    <row r="33" spans="1:4" ht="12.75">
      <c r="A33" s="27" t="s">
        <v>22</v>
      </c>
      <c r="B33" s="14" t="s">
        <v>50</v>
      </c>
      <c r="C33" s="15" t="s">
        <v>157</v>
      </c>
      <c r="D33" s="16">
        <f>SUM(D36:D38)</f>
        <v>65149</v>
      </c>
    </row>
    <row r="34" spans="1:4" s="172" customFormat="1" ht="12.75">
      <c r="A34" s="171"/>
      <c r="B34" s="113"/>
      <c r="C34" s="114" t="s">
        <v>325</v>
      </c>
      <c r="D34" s="166">
        <f>SUM(D36:D38)</f>
        <v>65149</v>
      </c>
    </row>
    <row r="35" spans="1:4" ht="12.75">
      <c r="A35" s="28"/>
      <c r="B35" s="26"/>
      <c r="C35" s="19" t="s">
        <v>158</v>
      </c>
      <c r="D35" s="29"/>
    </row>
    <row r="36" spans="1:4" ht="38.25">
      <c r="A36" s="28"/>
      <c r="B36" s="26"/>
      <c r="C36" s="19" t="s">
        <v>223</v>
      </c>
      <c r="D36" s="29">
        <v>54100</v>
      </c>
    </row>
    <row r="37" spans="1:4" ht="25.5">
      <c r="A37" s="28"/>
      <c r="B37" s="26"/>
      <c r="C37" s="19" t="s">
        <v>177</v>
      </c>
      <c r="D37" s="167">
        <v>1049</v>
      </c>
    </row>
    <row r="38" spans="1:4" ht="12.75">
      <c r="A38" s="28"/>
      <c r="B38" s="26"/>
      <c r="C38" s="19" t="s">
        <v>178</v>
      </c>
      <c r="D38" s="167">
        <v>10000</v>
      </c>
    </row>
    <row r="39" spans="1:4" ht="12.75">
      <c r="A39" s="28"/>
      <c r="B39" s="26"/>
      <c r="C39" s="19"/>
      <c r="D39" s="21"/>
    </row>
    <row r="40" spans="1:4" ht="25.5">
      <c r="A40" s="27" t="s">
        <v>31</v>
      </c>
      <c r="B40" s="14" t="s">
        <v>159</v>
      </c>
      <c r="C40" s="15" t="s">
        <v>160</v>
      </c>
      <c r="D40" s="16">
        <f>D43</f>
        <v>1210</v>
      </c>
    </row>
    <row r="41" spans="1:4" s="172" customFormat="1" ht="12.75">
      <c r="A41" s="171"/>
      <c r="B41" s="113"/>
      <c r="C41" s="114" t="s">
        <v>325</v>
      </c>
      <c r="D41" s="166">
        <f>D43</f>
        <v>1210</v>
      </c>
    </row>
    <row r="42" spans="1:4" ht="12.75">
      <c r="A42" s="30"/>
      <c r="B42" s="23"/>
      <c r="C42" s="24" t="s">
        <v>154</v>
      </c>
      <c r="D42" s="133"/>
    </row>
    <row r="43" spans="1:4" ht="38.25">
      <c r="A43" s="28"/>
      <c r="B43" s="26"/>
      <c r="C43" s="19" t="s">
        <v>176</v>
      </c>
      <c r="D43" s="167">
        <v>1210</v>
      </c>
    </row>
    <row r="44" spans="1:4" ht="12.75">
      <c r="A44" s="28"/>
      <c r="B44" s="26"/>
      <c r="C44" s="19"/>
      <c r="D44" s="21"/>
    </row>
    <row r="45" spans="1:4" ht="12.75">
      <c r="A45" s="27" t="s">
        <v>36</v>
      </c>
      <c r="B45" s="14" t="s">
        <v>63</v>
      </c>
      <c r="C45" s="15" t="s">
        <v>64</v>
      </c>
      <c r="D45" s="16">
        <f>D48</f>
        <v>2250</v>
      </c>
    </row>
    <row r="46" spans="1:4" s="172" customFormat="1" ht="12.75">
      <c r="A46" s="171"/>
      <c r="B46" s="113"/>
      <c r="C46" s="114" t="s">
        <v>325</v>
      </c>
      <c r="D46" s="166">
        <f>D48</f>
        <v>2250</v>
      </c>
    </row>
    <row r="47" spans="1:4" ht="12.75">
      <c r="A47" s="30"/>
      <c r="B47" s="23"/>
      <c r="C47" s="24" t="s">
        <v>154</v>
      </c>
      <c r="D47" s="133"/>
    </row>
    <row r="48" spans="1:4" ht="38.25">
      <c r="A48" s="28"/>
      <c r="B48" s="26"/>
      <c r="C48" s="19" t="s">
        <v>176</v>
      </c>
      <c r="D48" s="167">
        <v>2250</v>
      </c>
    </row>
    <row r="49" spans="1:4" ht="12.75">
      <c r="A49" s="31"/>
      <c r="B49" s="31"/>
      <c r="C49" s="32"/>
      <c r="D49" s="29"/>
    </row>
    <row r="50" spans="1:4" ht="12.75">
      <c r="A50" s="13" t="s">
        <v>161</v>
      </c>
      <c r="B50" s="13">
        <v>754</v>
      </c>
      <c r="C50" s="33" t="s">
        <v>68</v>
      </c>
      <c r="D50" s="37">
        <f>D53</f>
        <v>300</v>
      </c>
    </row>
    <row r="51" spans="1:4" s="172" customFormat="1" ht="12.75">
      <c r="A51" s="141"/>
      <c r="B51" s="141"/>
      <c r="C51" s="114" t="s">
        <v>325</v>
      </c>
      <c r="D51" s="174">
        <f>D53</f>
        <v>300</v>
      </c>
    </row>
    <row r="52" spans="1:4" ht="12.75">
      <c r="A52" s="31"/>
      <c r="B52" s="31"/>
      <c r="C52" s="32" t="s">
        <v>154</v>
      </c>
      <c r="D52" s="29"/>
    </row>
    <row r="53" spans="1:4" ht="38.25">
      <c r="A53" s="31"/>
      <c r="B53" s="31"/>
      <c r="C53" s="19" t="s">
        <v>176</v>
      </c>
      <c r="D53" s="29">
        <v>300</v>
      </c>
    </row>
    <row r="54" spans="1:4" ht="38.25">
      <c r="A54" s="13" t="s">
        <v>48</v>
      </c>
      <c r="B54" s="13">
        <v>756</v>
      </c>
      <c r="C54" s="33" t="s">
        <v>162</v>
      </c>
      <c r="D54" s="37">
        <f>SUM(D57:D75)</f>
        <v>6490958</v>
      </c>
    </row>
    <row r="55" spans="1:4" s="172" customFormat="1" ht="12.75">
      <c r="A55" s="141"/>
      <c r="B55" s="141"/>
      <c r="C55" s="114" t="s">
        <v>325</v>
      </c>
      <c r="D55" s="174">
        <f>SUM(D57:D75)</f>
        <v>6490958</v>
      </c>
    </row>
    <row r="56" spans="1:4" ht="12.75">
      <c r="A56" s="31"/>
      <c r="B56" s="31"/>
      <c r="C56" s="32" t="s">
        <v>158</v>
      </c>
      <c r="D56" s="29"/>
    </row>
    <row r="57" spans="1:4" ht="12.75">
      <c r="A57" s="31"/>
      <c r="B57" s="31"/>
      <c r="C57" s="19" t="s">
        <v>180</v>
      </c>
      <c r="D57" s="29">
        <v>2576131</v>
      </c>
    </row>
    <row r="58" spans="1:4" ht="12.75">
      <c r="A58" s="31"/>
      <c r="B58" s="31"/>
      <c r="C58" s="19" t="s">
        <v>181</v>
      </c>
      <c r="D58" s="29">
        <v>13558</v>
      </c>
    </row>
    <row r="59" spans="1:4" ht="12.75">
      <c r="A59" s="31"/>
      <c r="B59" s="31"/>
      <c r="C59" s="19" t="s">
        <v>224</v>
      </c>
      <c r="D59" s="29">
        <v>78010</v>
      </c>
    </row>
    <row r="60" spans="1:4" ht="12.75">
      <c r="A60" s="31"/>
      <c r="B60" s="31"/>
      <c r="C60" s="19" t="s">
        <v>182</v>
      </c>
      <c r="D60" s="29">
        <v>78410</v>
      </c>
    </row>
    <row r="61" spans="1:4" ht="25.5">
      <c r="A61" s="31"/>
      <c r="B61" s="31"/>
      <c r="C61" s="19" t="s">
        <v>183</v>
      </c>
      <c r="D61" s="29">
        <v>30000</v>
      </c>
    </row>
    <row r="62" spans="1:4" ht="12.75">
      <c r="A62" s="31"/>
      <c r="B62" s="31"/>
      <c r="C62" s="19" t="s">
        <v>184</v>
      </c>
      <c r="D62" s="29">
        <v>20000</v>
      </c>
    </row>
    <row r="63" spans="1:4" ht="12.75">
      <c r="A63" s="31"/>
      <c r="B63" s="31"/>
      <c r="C63" s="19" t="s">
        <v>185</v>
      </c>
      <c r="D63" s="29">
        <v>25000</v>
      </c>
    </row>
    <row r="64" spans="1:4" ht="12.75">
      <c r="A64" s="31"/>
      <c r="B64" s="31"/>
      <c r="C64" s="19" t="s">
        <v>186</v>
      </c>
      <c r="D64" s="29">
        <v>18141</v>
      </c>
    </row>
    <row r="65" spans="1:4" ht="25.5">
      <c r="A65" s="31"/>
      <c r="B65" s="31"/>
      <c r="C65" s="19" t="s">
        <v>187</v>
      </c>
      <c r="D65" s="29">
        <v>926255</v>
      </c>
    </row>
    <row r="66" spans="1:4" ht="12.75">
      <c r="A66" s="31"/>
      <c r="B66" s="31"/>
      <c r="C66" s="19" t="s">
        <v>225</v>
      </c>
      <c r="D66" s="29">
        <v>300</v>
      </c>
    </row>
    <row r="67" spans="1:4" ht="25.5">
      <c r="A67" s="31"/>
      <c r="B67" s="31"/>
      <c r="C67" s="19" t="s">
        <v>327</v>
      </c>
      <c r="D67" s="29">
        <v>180000</v>
      </c>
    </row>
    <row r="68" spans="1:4" ht="25.5">
      <c r="A68" s="31"/>
      <c r="B68" s="31"/>
      <c r="C68" s="19" t="s">
        <v>228</v>
      </c>
      <c r="D68" s="29">
        <v>24860</v>
      </c>
    </row>
    <row r="69" spans="1:4" ht="12.75">
      <c r="A69" s="31"/>
      <c r="B69" s="31"/>
      <c r="C69" s="19" t="s">
        <v>188</v>
      </c>
      <c r="D69" s="29">
        <v>200000</v>
      </c>
    </row>
    <row r="70" spans="1:4" ht="12.75">
      <c r="A70" s="31"/>
      <c r="B70" s="31"/>
      <c r="C70" s="19" t="s">
        <v>189</v>
      </c>
      <c r="D70" s="29">
        <v>2000</v>
      </c>
    </row>
    <row r="71" spans="1:4" ht="12.75">
      <c r="A71" s="31"/>
      <c r="B71" s="31"/>
      <c r="C71" s="19" t="s">
        <v>204</v>
      </c>
      <c r="D71" s="29">
        <v>121000</v>
      </c>
    </row>
    <row r="72" spans="1:4" ht="12.75">
      <c r="A72" s="31"/>
      <c r="B72" s="31"/>
      <c r="C72" s="19" t="s">
        <v>385</v>
      </c>
      <c r="D72" s="29">
        <v>17800</v>
      </c>
    </row>
    <row r="73" spans="1:4" ht="12.75">
      <c r="A73" s="31"/>
      <c r="B73" s="31"/>
      <c r="C73" s="19" t="s">
        <v>190</v>
      </c>
      <c r="D73" s="29"/>
    </row>
    <row r="74" spans="1:4" ht="12.75">
      <c r="A74" s="31"/>
      <c r="B74" s="31"/>
      <c r="C74" s="19" t="s">
        <v>206</v>
      </c>
      <c r="D74" s="29">
        <v>2139493</v>
      </c>
    </row>
    <row r="75" spans="1:4" ht="12.75">
      <c r="A75" s="31"/>
      <c r="B75" s="31"/>
      <c r="C75" s="19" t="s">
        <v>207</v>
      </c>
      <c r="D75" s="29">
        <v>40000</v>
      </c>
    </row>
    <row r="76" spans="1:4" ht="12.75">
      <c r="A76" s="31"/>
      <c r="B76" s="31"/>
      <c r="C76" s="19"/>
      <c r="D76" s="29"/>
    </row>
    <row r="77" spans="1:4" ht="12.75">
      <c r="A77" s="13" t="s">
        <v>163</v>
      </c>
      <c r="B77" s="13">
        <v>758</v>
      </c>
      <c r="C77" s="15" t="s">
        <v>87</v>
      </c>
      <c r="D77" s="37">
        <f>SUM(D80+D85)</f>
        <v>5348931</v>
      </c>
    </row>
    <row r="78" spans="1:4" s="175" customFormat="1" ht="12.75">
      <c r="A78" s="163"/>
      <c r="B78" s="163"/>
      <c r="C78" s="114" t="s">
        <v>325</v>
      </c>
      <c r="D78" s="174">
        <f>D77</f>
        <v>5348931</v>
      </c>
    </row>
    <row r="79" spans="1:4" ht="12.75">
      <c r="A79" s="31"/>
      <c r="B79" s="31"/>
      <c r="C79" s="19" t="s">
        <v>154</v>
      </c>
      <c r="D79" s="29"/>
    </row>
    <row r="80" spans="1:4" ht="12.75">
      <c r="A80" s="31"/>
      <c r="B80" s="31"/>
      <c r="C80" s="19" t="s">
        <v>191</v>
      </c>
      <c r="D80" s="29">
        <f>SUM(D82:D83)</f>
        <v>4732477</v>
      </c>
    </row>
    <row r="81" spans="1:4" ht="12.75">
      <c r="A81" s="31"/>
      <c r="B81" s="31"/>
      <c r="C81" s="19" t="s">
        <v>158</v>
      </c>
      <c r="D81" s="29"/>
    </row>
    <row r="82" spans="1:4" ht="12.75">
      <c r="A82" s="31"/>
      <c r="B82" s="31"/>
      <c r="C82" s="19" t="s">
        <v>192</v>
      </c>
      <c r="D82" s="29">
        <v>3078549</v>
      </c>
    </row>
    <row r="83" spans="1:4" ht="12.75">
      <c r="A83" s="31"/>
      <c r="B83" s="31"/>
      <c r="C83" s="19" t="s">
        <v>193</v>
      </c>
      <c r="D83" s="29">
        <v>1653928</v>
      </c>
    </row>
    <row r="84" spans="1:4" ht="12.75">
      <c r="A84" s="31"/>
      <c r="B84" s="31"/>
      <c r="C84" s="19" t="s">
        <v>154</v>
      </c>
      <c r="D84" s="29"/>
    </row>
    <row r="85" spans="1:4" ht="25.5">
      <c r="A85" s="31"/>
      <c r="B85" s="31"/>
      <c r="C85" s="19" t="s">
        <v>194</v>
      </c>
      <c r="D85" s="29">
        <v>616454</v>
      </c>
    </row>
    <row r="86" spans="1:4" ht="12.75">
      <c r="A86" s="31"/>
      <c r="B86" s="31"/>
      <c r="C86" s="19"/>
      <c r="D86" s="29"/>
    </row>
    <row r="87" spans="1:4" ht="12.75">
      <c r="A87" s="13" t="s">
        <v>62</v>
      </c>
      <c r="B87" s="13">
        <v>801</v>
      </c>
      <c r="C87" s="15" t="s">
        <v>93</v>
      </c>
      <c r="D87" s="37">
        <f>SUM(D90:D91)</f>
        <v>48870</v>
      </c>
    </row>
    <row r="88" spans="1:4" s="172" customFormat="1" ht="12.75">
      <c r="A88" s="141"/>
      <c r="B88" s="141"/>
      <c r="C88" s="114" t="s">
        <v>325</v>
      </c>
      <c r="D88" s="174">
        <f>D87</f>
        <v>48870</v>
      </c>
    </row>
    <row r="89" spans="1:4" ht="12.75">
      <c r="A89" s="31"/>
      <c r="B89" s="31"/>
      <c r="C89" s="19" t="s">
        <v>154</v>
      </c>
      <c r="D89" s="29"/>
    </row>
    <row r="90" spans="1:4" ht="12.75">
      <c r="A90" s="31"/>
      <c r="B90" s="31"/>
      <c r="C90" s="19" t="s">
        <v>386</v>
      </c>
      <c r="D90" s="29">
        <v>20000</v>
      </c>
    </row>
    <row r="91" spans="1:4" ht="15" customHeight="1">
      <c r="A91" s="31"/>
      <c r="B91" s="31"/>
      <c r="C91" s="19" t="s">
        <v>226</v>
      </c>
      <c r="D91" s="29">
        <v>28870</v>
      </c>
    </row>
    <row r="92" spans="1:4" ht="12.75">
      <c r="A92" s="31"/>
      <c r="B92" s="31"/>
      <c r="C92" s="19"/>
      <c r="D92" s="29"/>
    </row>
    <row r="93" spans="1:4" ht="12.75">
      <c r="A93" s="31"/>
      <c r="B93" s="31"/>
      <c r="C93" s="19"/>
      <c r="D93" s="29"/>
    </row>
    <row r="94" spans="1:4" ht="12.75">
      <c r="A94" s="13" t="s">
        <v>164</v>
      </c>
      <c r="B94" s="13">
        <v>852</v>
      </c>
      <c r="C94" s="38" t="s">
        <v>114</v>
      </c>
      <c r="D94" s="37">
        <f>SUM(D97+D104)</f>
        <v>2678620</v>
      </c>
    </row>
    <row r="95" spans="1:4" s="175" customFormat="1" ht="12.75">
      <c r="A95" s="163"/>
      <c r="B95" s="163"/>
      <c r="C95" s="176" t="s">
        <v>325</v>
      </c>
      <c r="D95" s="173"/>
    </row>
    <row r="96" spans="1:4" ht="12.75">
      <c r="A96" s="31"/>
      <c r="B96" s="31"/>
      <c r="C96" s="19" t="s">
        <v>154</v>
      </c>
      <c r="D96" s="29">
        <f>SUM(D97+D104)</f>
        <v>2678620</v>
      </c>
    </row>
    <row r="97" spans="1:4" ht="38.25">
      <c r="A97" s="31"/>
      <c r="B97" s="31"/>
      <c r="C97" s="19" t="s">
        <v>176</v>
      </c>
      <c r="D97" s="66">
        <f>SUM(D99:D102)</f>
        <v>2525700</v>
      </c>
    </row>
    <row r="98" spans="1:4" ht="12.75">
      <c r="A98" s="31"/>
      <c r="B98" s="31"/>
      <c r="C98" s="19" t="s">
        <v>154</v>
      </c>
      <c r="D98" s="29"/>
    </row>
    <row r="99" spans="1:4" ht="25.5">
      <c r="A99" s="31"/>
      <c r="B99" s="31"/>
      <c r="C99" s="39" t="s">
        <v>165</v>
      </c>
      <c r="D99" s="29">
        <v>227100</v>
      </c>
    </row>
    <row r="100" spans="1:4" ht="38.25">
      <c r="A100" s="31"/>
      <c r="B100" s="31"/>
      <c r="C100" s="39" t="s">
        <v>195</v>
      </c>
      <c r="D100" s="29">
        <v>2252000</v>
      </c>
    </row>
    <row r="101" spans="1:4" ht="38.25">
      <c r="A101" s="31"/>
      <c r="B101" s="31"/>
      <c r="C101" s="39" t="s">
        <v>196</v>
      </c>
      <c r="D101" s="29">
        <v>9000</v>
      </c>
    </row>
    <row r="102" spans="1:4" ht="25.5">
      <c r="A102" s="31"/>
      <c r="B102" s="31"/>
      <c r="C102" s="39" t="s">
        <v>166</v>
      </c>
      <c r="D102" s="29">
        <v>37600</v>
      </c>
    </row>
    <row r="103" spans="1:4" ht="12.75">
      <c r="A103" s="31"/>
      <c r="B103" s="31"/>
      <c r="C103" s="39" t="s">
        <v>154</v>
      </c>
      <c r="D103" s="29"/>
    </row>
    <row r="104" spans="1:4" ht="25.5">
      <c r="A104" s="31"/>
      <c r="B104" s="31"/>
      <c r="C104" s="19" t="s">
        <v>194</v>
      </c>
      <c r="D104" s="66">
        <f>SUM(D106:D111)</f>
        <v>152920</v>
      </c>
    </row>
    <row r="105" spans="1:4" ht="12.75">
      <c r="A105" s="31"/>
      <c r="B105" s="31"/>
      <c r="C105" s="19" t="s">
        <v>154</v>
      </c>
      <c r="D105" s="29"/>
    </row>
    <row r="106" spans="1:4" ht="25.5">
      <c r="A106" s="31"/>
      <c r="B106" s="31"/>
      <c r="C106" s="39" t="s">
        <v>198</v>
      </c>
      <c r="D106" s="29">
        <v>40700</v>
      </c>
    </row>
    <row r="107" spans="1:4" ht="25.5">
      <c r="A107" s="31"/>
      <c r="B107" s="31"/>
      <c r="C107" s="39" t="s">
        <v>197</v>
      </c>
      <c r="D107" s="29">
        <v>84100</v>
      </c>
    </row>
    <row r="108" spans="1:4" ht="12.75">
      <c r="A108" s="31"/>
      <c r="B108" s="31"/>
      <c r="C108" s="39" t="s">
        <v>167</v>
      </c>
      <c r="D108" s="29">
        <v>17000</v>
      </c>
    </row>
    <row r="109" spans="1:4" ht="12.75">
      <c r="A109" s="31"/>
      <c r="B109" s="31"/>
      <c r="C109" s="39" t="s">
        <v>154</v>
      </c>
      <c r="D109" s="29"/>
    </row>
    <row r="110" spans="1:4" ht="12.75">
      <c r="A110" s="31"/>
      <c r="B110" s="31"/>
      <c r="C110" s="39" t="s">
        <v>168</v>
      </c>
      <c r="D110" s="29">
        <v>11000</v>
      </c>
    </row>
    <row r="111" spans="1:4" ht="25.5">
      <c r="A111" s="31"/>
      <c r="B111" s="31"/>
      <c r="C111" s="39" t="s">
        <v>227</v>
      </c>
      <c r="D111" s="29">
        <v>120</v>
      </c>
    </row>
    <row r="112" spans="1:4" ht="12.75">
      <c r="A112" s="31"/>
      <c r="B112" s="31"/>
      <c r="C112" s="39"/>
      <c r="D112" s="29"/>
    </row>
    <row r="113" spans="1:4" ht="12.75">
      <c r="A113" s="27">
        <v>12</v>
      </c>
      <c r="B113" s="27">
        <v>900</v>
      </c>
      <c r="C113" s="42" t="s">
        <v>213</v>
      </c>
      <c r="D113" s="37">
        <f>D116</f>
        <v>550</v>
      </c>
    </row>
    <row r="114" spans="1:4" s="172" customFormat="1" ht="12.75">
      <c r="A114" s="171"/>
      <c r="B114" s="177"/>
      <c r="C114" s="176" t="s">
        <v>325</v>
      </c>
      <c r="D114" s="174">
        <f>D116</f>
        <v>550</v>
      </c>
    </row>
    <row r="115" spans="1:4" ht="12.75">
      <c r="A115" s="43"/>
      <c r="B115" s="44"/>
      <c r="C115" s="45" t="s">
        <v>154</v>
      </c>
      <c r="D115" s="169"/>
    </row>
    <row r="116" spans="1:4" ht="12.75">
      <c r="A116" s="28"/>
      <c r="B116" s="46"/>
      <c r="C116" s="19" t="s">
        <v>385</v>
      </c>
      <c r="D116" s="29">
        <v>550</v>
      </c>
    </row>
    <row r="117" spans="1:4" ht="12.75">
      <c r="A117" s="47"/>
      <c r="B117" s="36"/>
      <c r="C117" s="48"/>
      <c r="D117" s="40"/>
    </row>
    <row r="118" spans="1:4" ht="15">
      <c r="A118" s="34"/>
      <c r="B118" s="34"/>
      <c r="C118" s="49" t="s">
        <v>205</v>
      </c>
      <c r="D118" s="170">
        <f>SUM(D10+D15+D24+D33+D40+D45+D50+D54+D77+D87+D94+D113)</f>
        <v>15814845</v>
      </c>
    </row>
    <row r="119" spans="1:4" ht="12.75">
      <c r="A119" s="34"/>
      <c r="B119" s="34"/>
      <c r="C119" s="41"/>
      <c r="D119" s="83"/>
    </row>
    <row r="120" spans="1:4" ht="12.75">
      <c r="A120" s="34"/>
      <c r="B120" s="34"/>
      <c r="C120" s="41"/>
      <c r="D120" s="83"/>
    </row>
    <row r="121" spans="1:4" ht="12.75">
      <c r="A121" s="34"/>
      <c r="B121" s="34"/>
      <c r="C121" s="41"/>
      <c r="D121" s="7"/>
    </row>
    <row r="122" spans="1:4" ht="12.75">
      <c r="A122" s="34"/>
      <c r="B122" s="34"/>
      <c r="C122" s="41"/>
      <c r="D122" s="7"/>
    </row>
    <row r="123" spans="1:4" ht="12.75">
      <c r="A123" s="34"/>
      <c r="B123" s="34"/>
      <c r="C123" s="41"/>
      <c r="D123" s="7"/>
    </row>
    <row r="124" spans="1:4" ht="12.75">
      <c r="A124" s="34"/>
      <c r="B124" s="34"/>
      <c r="C124" s="41"/>
      <c r="D124" s="7"/>
    </row>
    <row r="125" spans="1:4" ht="12.75">
      <c r="A125" s="34"/>
      <c r="B125" s="34"/>
      <c r="C125" s="41"/>
      <c r="D125" s="7"/>
    </row>
    <row r="126" spans="1:4" ht="12.75">
      <c r="A126" s="34"/>
      <c r="B126" s="34"/>
      <c r="C126" s="41"/>
      <c r="D126" s="7"/>
    </row>
    <row r="127" spans="1:4" ht="12.75">
      <c r="A127" s="34"/>
      <c r="B127" s="34"/>
      <c r="C127" s="41"/>
      <c r="D127" s="7"/>
    </row>
    <row r="128" spans="1:4" ht="12.75">
      <c r="A128" s="34"/>
      <c r="B128" s="34"/>
      <c r="C128" s="41"/>
      <c r="D128" s="7"/>
    </row>
    <row r="129" spans="1:4" ht="12.75">
      <c r="A129" s="34"/>
      <c r="B129" s="34"/>
      <c r="C129" s="35"/>
      <c r="D129" s="7"/>
    </row>
    <row r="130" spans="1:4" ht="12.75">
      <c r="A130" s="34"/>
      <c r="B130" s="34"/>
      <c r="C130" s="35"/>
      <c r="D130" s="7"/>
    </row>
    <row r="131" spans="1:4" ht="12.75">
      <c r="A131" s="34"/>
      <c r="B131" s="34"/>
      <c r="C131" s="35"/>
      <c r="D131" s="7"/>
    </row>
    <row r="132" spans="1:4" ht="12.75">
      <c r="A132" s="1"/>
      <c r="B132" s="1"/>
      <c r="C132" s="50"/>
      <c r="D132" s="7"/>
    </row>
  </sheetData>
  <mergeCells count="4">
    <mergeCell ref="A4:D5"/>
    <mergeCell ref="C1:D1"/>
    <mergeCell ref="C2:D2"/>
    <mergeCell ref="C3:D3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23"/>
  <sheetViews>
    <sheetView workbookViewId="0" topLeftCell="A1">
      <selection activeCell="J16" sqref="J16"/>
    </sheetView>
  </sheetViews>
  <sheetFormatPr defaultColWidth="9.140625" defaultRowHeight="12.75"/>
  <cols>
    <col min="1" max="1" width="5.28125" style="0" customWidth="1"/>
    <col min="2" max="2" width="9.8515625" style="0" customWidth="1"/>
    <col min="3" max="3" width="9.421875" style="0" customWidth="1"/>
    <col min="4" max="4" width="49.7109375" style="0" customWidth="1"/>
    <col min="5" max="5" width="16.140625" style="0" customWidth="1"/>
  </cols>
  <sheetData>
    <row r="1" spans="1:5" ht="12.75">
      <c r="A1" s="34"/>
      <c r="B1" s="51"/>
      <c r="C1" s="51"/>
      <c r="D1" s="203" t="s">
        <v>169</v>
      </c>
      <c r="E1" s="203"/>
    </row>
    <row r="2" spans="1:5" ht="12.75">
      <c r="A2" s="34"/>
      <c r="B2" s="51"/>
      <c r="C2" s="51"/>
      <c r="D2" s="203" t="s">
        <v>389</v>
      </c>
      <c r="E2" s="203"/>
    </row>
    <row r="3" spans="1:5" ht="12.75">
      <c r="A3" s="34"/>
      <c r="B3" s="51"/>
      <c r="C3" s="51"/>
      <c r="D3" s="203" t="s">
        <v>390</v>
      </c>
      <c r="E3" s="203"/>
    </row>
    <row r="4" spans="1:5" ht="12.75">
      <c r="A4" s="34"/>
      <c r="B4" s="51"/>
      <c r="C4" s="51"/>
      <c r="D4" s="52"/>
      <c r="E4" s="52"/>
    </row>
    <row r="5" spans="1:5" ht="12.75">
      <c r="A5" s="202" t="s">
        <v>156</v>
      </c>
      <c r="B5" s="202"/>
      <c r="C5" s="202"/>
      <c r="D5" s="202"/>
      <c r="E5" s="202"/>
    </row>
    <row r="6" spans="1:5" ht="12.75">
      <c r="A6" s="202"/>
      <c r="B6" s="202"/>
      <c r="C6" s="202"/>
      <c r="D6" s="202"/>
      <c r="E6" s="202"/>
    </row>
    <row r="7" spans="1:5" ht="15.75">
      <c r="A7" s="53"/>
      <c r="B7" s="53"/>
      <c r="C7" s="53"/>
      <c r="D7" s="53"/>
      <c r="E7" s="53"/>
    </row>
    <row r="8" spans="1:5" ht="12.75">
      <c r="A8" s="54" t="s">
        <v>0</v>
      </c>
      <c r="B8" s="55" t="s">
        <v>1</v>
      </c>
      <c r="C8" s="56" t="s">
        <v>2</v>
      </c>
      <c r="D8" s="57" t="s">
        <v>3</v>
      </c>
      <c r="E8" s="12" t="s">
        <v>4</v>
      </c>
    </row>
    <row r="9" spans="1:5" ht="12.75">
      <c r="A9" s="54">
        <v>1</v>
      </c>
      <c r="B9" s="55">
        <v>2</v>
      </c>
      <c r="C9" s="9">
        <v>3</v>
      </c>
      <c r="D9" s="57">
        <v>4</v>
      </c>
      <c r="E9" s="12">
        <v>5</v>
      </c>
    </row>
    <row r="10" spans="1:5" ht="12.75">
      <c r="A10" s="27" t="s">
        <v>5</v>
      </c>
      <c r="B10" s="58" t="s">
        <v>6</v>
      </c>
      <c r="C10" s="59"/>
      <c r="D10" s="60" t="s">
        <v>153</v>
      </c>
      <c r="E10" s="16">
        <f>E11</f>
        <v>300</v>
      </c>
    </row>
    <row r="11" spans="1:5" ht="12.75">
      <c r="A11" s="25"/>
      <c r="B11" s="61"/>
      <c r="C11" s="62" t="s">
        <v>7</v>
      </c>
      <c r="D11" s="63" t="s">
        <v>8</v>
      </c>
      <c r="E11" s="20">
        <f>E12</f>
        <v>300</v>
      </c>
    </row>
    <row r="12" spans="1:5" ht="12.75">
      <c r="A12" s="25"/>
      <c r="B12" s="61"/>
      <c r="C12" s="62"/>
      <c r="D12" s="63" t="s">
        <v>10</v>
      </c>
      <c r="E12" s="21">
        <v>300</v>
      </c>
    </row>
    <row r="13" spans="1:5" ht="12.75">
      <c r="A13" s="25"/>
      <c r="B13" s="61"/>
      <c r="C13" s="62"/>
      <c r="D13" s="63"/>
      <c r="E13" s="21"/>
    </row>
    <row r="14" spans="1:5" ht="12.75">
      <c r="A14" s="27" t="s">
        <v>11</v>
      </c>
      <c r="B14" s="58" t="s">
        <v>13</v>
      </c>
      <c r="C14" s="59"/>
      <c r="D14" s="60" t="s">
        <v>12</v>
      </c>
      <c r="E14" s="16">
        <f>E15</f>
        <v>58000</v>
      </c>
    </row>
    <row r="15" spans="1:5" ht="12.75">
      <c r="A15" s="25"/>
      <c r="B15" s="61"/>
      <c r="C15" s="62" t="s">
        <v>15</v>
      </c>
      <c r="D15" s="63" t="s">
        <v>14</v>
      </c>
      <c r="E15" s="20">
        <f>E16</f>
        <v>58000</v>
      </c>
    </row>
    <row r="16" spans="1:5" ht="12.75">
      <c r="A16" s="25"/>
      <c r="B16" s="61"/>
      <c r="C16" s="62"/>
      <c r="D16" s="63" t="s">
        <v>10</v>
      </c>
      <c r="E16" s="21">
        <v>58000</v>
      </c>
    </row>
    <row r="17" spans="1:5" ht="12.75">
      <c r="A17" s="25"/>
      <c r="B17" s="61"/>
      <c r="C17" s="62"/>
      <c r="D17" s="63" t="s">
        <v>203</v>
      </c>
      <c r="E17" s="21">
        <v>45000</v>
      </c>
    </row>
    <row r="18" spans="1:5" ht="12.75">
      <c r="A18" s="25"/>
      <c r="B18" s="61"/>
      <c r="C18" s="62"/>
      <c r="D18" s="63"/>
      <c r="E18" s="21"/>
    </row>
    <row r="19" spans="1:5" ht="25.5">
      <c r="A19" s="27" t="s">
        <v>16</v>
      </c>
      <c r="B19" s="58" t="s">
        <v>17</v>
      </c>
      <c r="C19" s="59"/>
      <c r="D19" s="64" t="s">
        <v>18</v>
      </c>
      <c r="E19" s="16">
        <f>E20</f>
        <v>1239000</v>
      </c>
    </row>
    <row r="20" spans="1:5" ht="12.75">
      <c r="A20" s="25"/>
      <c r="B20" s="61"/>
      <c r="C20" s="62" t="s">
        <v>19</v>
      </c>
      <c r="D20" s="63" t="s">
        <v>20</v>
      </c>
      <c r="E20" s="20">
        <f>SUM(E21:E21)</f>
        <v>1239000</v>
      </c>
    </row>
    <row r="21" spans="1:5" ht="12.75">
      <c r="A21" s="25"/>
      <c r="B21" s="61"/>
      <c r="C21" s="62"/>
      <c r="D21" s="63" t="s">
        <v>21</v>
      </c>
      <c r="E21" s="21">
        <v>1239000</v>
      </c>
    </row>
    <row r="22" spans="1:5" ht="12.75">
      <c r="A22" s="25"/>
      <c r="B22" s="61"/>
      <c r="C22" s="62"/>
      <c r="D22" s="63"/>
      <c r="E22" s="21"/>
    </row>
    <row r="23" spans="1:5" ht="12.75">
      <c r="A23" s="27" t="s">
        <v>22</v>
      </c>
      <c r="B23" s="58" t="s">
        <v>23</v>
      </c>
      <c r="C23" s="59"/>
      <c r="D23" s="60" t="s">
        <v>24</v>
      </c>
      <c r="E23" s="16">
        <f>SUM(E24+E28+E32+E35+E38)</f>
        <v>5271480</v>
      </c>
    </row>
    <row r="24" spans="1:5" ht="12.75">
      <c r="A24" s="25"/>
      <c r="B24" s="61"/>
      <c r="C24" s="62" t="s">
        <v>25</v>
      </c>
      <c r="D24" s="63" t="s">
        <v>26</v>
      </c>
      <c r="E24" s="20">
        <f>SUM(E25:E26)</f>
        <v>460480</v>
      </c>
    </row>
    <row r="25" spans="1:5" ht="12.75">
      <c r="A25" s="25"/>
      <c r="B25" s="61"/>
      <c r="C25" s="62"/>
      <c r="D25" s="63" t="s">
        <v>10</v>
      </c>
      <c r="E25" s="21">
        <v>60480</v>
      </c>
    </row>
    <row r="26" spans="1:5" ht="12.75">
      <c r="A26" s="25"/>
      <c r="B26" s="61"/>
      <c r="C26" s="62"/>
      <c r="D26" s="63" t="s">
        <v>220</v>
      </c>
      <c r="E26" s="21">
        <v>400000</v>
      </c>
    </row>
    <row r="27" spans="1:5" ht="12.75">
      <c r="A27" s="25"/>
      <c r="B27" s="51"/>
      <c r="C27" s="62"/>
      <c r="D27" s="63"/>
      <c r="E27" s="21"/>
    </row>
    <row r="28" spans="1:5" ht="12.75">
      <c r="A28" s="28"/>
      <c r="B28" s="51"/>
      <c r="C28" s="62" t="s">
        <v>27</v>
      </c>
      <c r="D28" s="63" t="s">
        <v>28</v>
      </c>
      <c r="E28" s="20">
        <f>SUM(E29:E30)</f>
        <v>4298000</v>
      </c>
    </row>
    <row r="29" spans="1:5" ht="12.75">
      <c r="A29" s="28"/>
      <c r="B29" s="51"/>
      <c r="C29" s="62"/>
      <c r="D29" s="63" t="s">
        <v>10</v>
      </c>
      <c r="E29" s="29">
        <v>300000</v>
      </c>
    </row>
    <row r="30" spans="1:5" ht="12.75">
      <c r="A30" s="28"/>
      <c r="B30" s="51"/>
      <c r="C30" s="62"/>
      <c r="D30" s="63" t="s">
        <v>21</v>
      </c>
      <c r="E30" s="29">
        <v>3998000</v>
      </c>
    </row>
    <row r="31" spans="1:5" ht="12.75">
      <c r="A31" s="28"/>
      <c r="B31" s="51"/>
      <c r="C31" s="62"/>
      <c r="D31" s="63"/>
      <c r="E31" s="21"/>
    </row>
    <row r="32" spans="1:5" ht="12.75">
      <c r="A32" s="28"/>
      <c r="B32" s="51"/>
      <c r="C32" s="62" t="s">
        <v>29</v>
      </c>
      <c r="D32" s="63" t="s">
        <v>30</v>
      </c>
      <c r="E32" s="20">
        <f>E33</f>
        <v>80000</v>
      </c>
    </row>
    <row r="33" spans="1:5" ht="12.75">
      <c r="A33" s="28"/>
      <c r="B33" s="51"/>
      <c r="C33" s="62"/>
      <c r="D33" s="63" t="s">
        <v>21</v>
      </c>
      <c r="E33" s="21">
        <v>80000</v>
      </c>
    </row>
    <row r="34" spans="1:5" ht="12.75">
      <c r="A34" s="28"/>
      <c r="B34" s="51"/>
      <c r="C34" s="62"/>
      <c r="D34" s="63"/>
      <c r="E34" s="21"/>
    </row>
    <row r="35" spans="1:5" ht="12.75">
      <c r="A35" s="28"/>
      <c r="B35" s="51"/>
      <c r="C35" s="62" t="s">
        <v>214</v>
      </c>
      <c r="D35" s="63" t="s">
        <v>215</v>
      </c>
      <c r="E35" s="20">
        <f>E36</f>
        <v>383000</v>
      </c>
    </row>
    <row r="36" spans="1:5" ht="12.75">
      <c r="A36" s="28"/>
      <c r="B36" s="51"/>
      <c r="C36" s="62"/>
      <c r="D36" s="63" t="s">
        <v>21</v>
      </c>
      <c r="E36" s="21">
        <v>383000</v>
      </c>
    </row>
    <row r="37" spans="1:5" ht="12.75">
      <c r="A37" s="28"/>
      <c r="B37" s="51"/>
      <c r="C37" s="62"/>
      <c r="D37" s="63"/>
      <c r="E37" s="21"/>
    </row>
    <row r="38" spans="1:5" ht="12.75">
      <c r="A38" s="28"/>
      <c r="B38" s="51"/>
      <c r="C38" s="62" t="s">
        <v>221</v>
      </c>
      <c r="D38" s="63" t="s">
        <v>57</v>
      </c>
      <c r="E38" s="20">
        <f>E39</f>
        <v>50000</v>
      </c>
    </row>
    <row r="39" spans="1:5" ht="12.75">
      <c r="A39" s="28"/>
      <c r="B39" s="51"/>
      <c r="C39" s="62"/>
      <c r="D39" s="63" t="s">
        <v>21</v>
      </c>
      <c r="E39" s="21">
        <v>50000</v>
      </c>
    </row>
    <row r="40" spans="1:5" ht="12.75">
      <c r="A40" s="28"/>
      <c r="B40" s="51"/>
      <c r="C40" s="62"/>
      <c r="D40" s="63"/>
      <c r="E40" s="21"/>
    </row>
    <row r="41" spans="1:5" ht="12.75">
      <c r="A41" s="27" t="s">
        <v>31</v>
      </c>
      <c r="B41" s="58" t="s">
        <v>32</v>
      </c>
      <c r="C41" s="59"/>
      <c r="D41" s="60" t="s">
        <v>33</v>
      </c>
      <c r="E41" s="16">
        <f>E42</f>
        <v>293030</v>
      </c>
    </row>
    <row r="42" spans="1:5" ht="12.75">
      <c r="A42" s="28"/>
      <c r="B42" s="51"/>
      <c r="C42" s="62" t="s">
        <v>34</v>
      </c>
      <c r="D42" s="63" t="s">
        <v>35</v>
      </c>
      <c r="E42" s="20">
        <f>SUM(E43+E45)</f>
        <v>293030</v>
      </c>
    </row>
    <row r="43" spans="1:5" ht="12.75">
      <c r="A43" s="28"/>
      <c r="B43" s="51"/>
      <c r="C43" s="62"/>
      <c r="D43" s="63" t="s">
        <v>10</v>
      </c>
      <c r="E43" s="21">
        <v>93030</v>
      </c>
    </row>
    <row r="44" spans="1:5" ht="12.75">
      <c r="A44" s="28"/>
      <c r="B44" s="51"/>
      <c r="C44" s="62"/>
      <c r="D44" s="63" t="s">
        <v>203</v>
      </c>
      <c r="E44" s="21">
        <v>6080</v>
      </c>
    </row>
    <row r="45" spans="1:5" ht="12.75">
      <c r="A45" s="28"/>
      <c r="B45" s="51"/>
      <c r="C45" s="62"/>
      <c r="D45" s="63" t="s">
        <v>21</v>
      </c>
      <c r="E45" s="21">
        <v>200000</v>
      </c>
    </row>
    <row r="46" spans="1:5" ht="12.75">
      <c r="A46" s="28"/>
      <c r="B46" s="51"/>
      <c r="C46" s="62"/>
      <c r="D46" s="63"/>
      <c r="E46" s="21"/>
    </row>
    <row r="47" spans="1:5" ht="12.75">
      <c r="A47" s="27" t="s">
        <v>36</v>
      </c>
      <c r="B47" s="58" t="s">
        <v>37</v>
      </c>
      <c r="C47" s="59"/>
      <c r="D47" s="60" t="s">
        <v>38</v>
      </c>
      <c r="E47" s="16">
        <f>SUM(E48+E52)</f>
        <v>834639</v>
      </c>
    </row>
    <row r="48" spans="1:5" ht="12.75">
      <c r="A48" s="28"/>
      <c r="B48" s="51"/>
      <c r="C48" s="62" t="s">
        <v>39</v>
      </c>
      <c r="D48" s="63" t="s">
        <v>40</v>
      </c>
      <c r="E48" s="20">
        <f>SUM(E49:E50)</f>
        <v>242000</v>
      </c>
    </row>
    <row r="49" spans="1:5" ht="12.75">
      <c r="A49" s="28"/>
      <c r="B49" s="51"/>
      <c r="C49" s="65"/>
      <c r="D49" s="63" t="s">
        <v>10</v>
      </c>
      <c r="E49" s="29">
        <v>142000</v>
      </c>
    </row>
    <row r="50" spans="1:5" ht="12.75">
      <c r="A50" s="28"/>
      <c r="B50" s="51"/>
      <c r="C50" s="65"/>
      <c r="D50" s="63" t="s">
        <v>21</v>
      </c>
      <c r="E50" s="29">
        <v>100000</v>
      </c>
    </row>
    <row r="51" spans="1:5" ht="12.75">
      <c r="A51" s="28"/>
      <c r="B51" s="51"/>
      <c r="C51" s="65"/>
      <c r="D51" s="63"/>
      <c r="E51" s="29"/>
    </row>
    <row r="52" spans="1:5" ht="12.75">
      <c r="A52" s="28"/>
      <c r="B52" s="51"/>
      <c r="C52" s="62" t="s">
        <v>41</v>
      </c>
      <c r="D52" s="63" t="s">
        <v>42</v>
      </c>
      <c r="E52" s="66">
        <f>SUM(E53:E54)</f>
        <v>592639</v>
      </c>
    </row>
    <row r="53" spans="1:5" ht="12.75">
      <c r="A53" s="28"/>
      <c r="B53" s="51"/>
      <c r="C53" s="65"/>
      <c r="D53" s="63" t="s">
        <v>10</v>
      </c>
      <c r="E53" s="29">
        <v>148639</v>
      </c>
    </row>
    <row r="54" spans="1:5" ht="12.75">
      <c r="A54" s="28"/>
      <c r="B54" s="51"/>
      <c r="C54" s="65"/>
      <c r="D54" s="63" t="s">
        <v>21</v>
      </c>
      <c r="E54" s="29">
        <v>444000</v>
      </c>
    </row>
    <row r="55" spans="1:5" ht="12.75">
      <c r="A55" s="28"/>
      <c r="B55" s="51"/>
      <c r="C55" s="65"/>
      <c r="D55" s="63"/>
      <c r="E55" s="29"/>
    </row>
    <row r="56" spans="1:5" ht="12.75">
      <c r="A56" s="27" t="s">
        <v>43</v>
      </c>
      <c r="B56" s="58" t="s">
        <v>44</v>
      </c>
      <c r="C56" s="59"/>
      <c r="D56" s="60" t="s">
        <v>45</v>
      </c>
      <c r="E56" s="37">
        <f>E57</f>
        <v>346000</v>
      </c>
    </row>
    <row r="57" spans="1:5" ht="12.75">
      <c r="A57" s="25"/>
      <c r="B57" s="61"/>
      <c r="C57" s="62" t="s">
        <v>46</v>
      </c>
      <c r="D57" s="63" t="s">
        <v>47</v>
      </c>
      <c r="E57" s="66">
        <f>SUM(E58+E60)</f>
        <v>346000</v>
      </c>
    </row>
    <row r="58" spans="1:5" ht="12.75">
      <c r="A58" s="25"/>
      <c r="B58" s="61"/>
      <c r="C58" s="62"/>
      <c r="D58" s="63" t="s">
        <v>10</v>
      </c>
      <c r="E58" s="29">
        <v>46000</v>
      </c>
    </row>
    <row r="59" spans="1:5" ht="12.75">
      <c r="A59" s="25"/>
      <c r="B59" s="61"/>
      <c r="C59" s="62"/>
      <c r="D59" s="63" t="s">
        <v>203</v>
      </c>
      <c r="E59" s="29">
        <v>1600</v>
      </c>
    </row>
    <row r="60" spans="1:5" ht="12.75">
      <c r="A60" s="25"/>
      <c r="B60" s="61"/>
      <c r="C60" s="62"/>
      <c r="D60" s="63" t="s">
        <v>21</v>
      </c>
      <c r="E60" s="29">
        <v>300000</v>
      </c>
    </row>
    <row r="61" spans="1:5" ht="12.75">
      <c r="A61" s="25"/>
      <c r="B61" s="61"/>
      <c r="C61" s="62"/>
      <c r="D61" s="63"/>
      <c r="E61" s="29"/>
    </row>
    <row r="62" spans="1:5" ht="12.75">
      <c r="A62" s="27" t="s">
        <v>48</v>
      </c>
      <c r="B62" s="58" t="s">
        <v>50</v>
      </c>
      <c r="C62" s="59"/>
      <c r="D62" s="60" t="s">
        <v>49</v>
      </c>
      <c r="E62" s="37">
        <f>SUM(E63+E67+E70+E75)</f>
        <v>1864204</v>
      </c>
    </row>
    <row r="63" spans="1:5" ht="12.75">
      <c r="A63" s="25"/>
      <c r="B63" s="61"/>
      <c r="C63" s="62" t="s">
        <v>51</v>
      </c>
      <c r="D63" s="63" t="s">
        <v>52</v>
      </c>
      <c r="E63" s="66">
        <f>E64</f>
        <v>54100</v>
      </c>
    </row>
    <row r="64" spans="1:5" ht="12.75">
      <c r="A64" s="28"/>
      <c r="B64" s="51"/>
      <c r="C64" s="65"/>
      <c r="D64" s="63" t="s">
        <v>10</v>
      </c>
      <c r="E64" s="29">
        <v>54100</v>
      </c>
    </row>
    <row r="65" spans="1:5" ht="12.75">
      <c r="A65" s="28"/>
      <c r="B65" s="51"/>
      <c r="C65" s="65"/>
      <c r="D65" s="63" t="s">
        <v>203</v>
      </c>
      <c r="E65" s="29">
        <v>54100</v>
      </c>
    </row>
    <row r="66" spans="1:5" ht="12.75">
      <c r="A66" s="28"/>
      <c r="B66" s="51"/>
      <c r="C66" s="65"/>
      <c r="D66" s="63"/>
      <c r="E66" s="29"/>
    </row>
    <row r="67" spans="1:5" ht="12.75">
      <c r="A67" s="28"/>
      <c r="B67" s="51"/>
      <c r="C67" s="62" t="s">
        <v>53</v>
      </c>
      <c r="D67" s="63" t="s">
        <v>54</v>
      </c>
      <c r="E67" s="66">
        <f>E68</f>
        <v>72000</v>
      </c>
    </row>
    <row r="68" spans="1:5" ht="12.75">
      <c r="A68" s="28"/>
      <c r="B68" s="51"/>
      <c r="C68" s="62"/>
      <c r="D68" s="63" t="s">
        <v>10</v>
      </c>
      <c r="E68" s="29">
        <v>72000</v>
      </c>
    </row>
    <row r="69" spans="1:5" ht="12.75">
      <c r="A69" s="28"/>
      <c r="B69" s="51"/>
      <c r="C69" s="62"/>
      <c r="D69" s="63"/>
      <c r="E69" s="29"/>
    </row>
    <row r="70" spans="1:5" ht="12.75">
      <c r="A70" s="28"/>
      <c r="B70" s="51"/>
      <c r="C70" s="62" t="s">
        <v>55</v>
      </c>
      <c r="D70" s="63" t="s">
        <v>56</v>
      </c>
      <c r="E70" s="66">
        <f>SUM(E71+E73)</f>
        <v>1708104</v>
      </c>
    </row>
    <row r="71" spans="1:5" ht="12.75">
      <c r="A71" s="28"/>
      <c r="B71" s="51"/>
      <c r="C71" s="62"/>
      <c r="D71" s="63" t="s">
        <v>10</v>
      </c>
      <c r="E71" s="29">
        <v>1678104</v>
      </c>
    </row>
    <row r="72" spans="1:5" ht="12.75">
      <c r="A72" s="28"/>
      <c r="B72" s="51"/>
      <c r="C72" s="62"/>
      <c r="D72" s="63" t="s">
        <v>203</v>
      </c>
      <c r="E72" s="29">
        <v>1189905</v>
      </c>
    </row>
    <row r="73" spans="1:5" ht="12.75">
      <c r="A73" s="28"/>
      <c r="B73" s="51"/>
      <c r="C73" s="62"/>
      <c r="D73" s="63" t="s">
        <v>21</v>
      </c>
      <c r="E73" s="29">
        <v>30000</v>
      </c>
    </row>
    <row r="74" spans="1:5" ht="12.75">
      <c r="A74" s="28"/>
      <c r="B74" s="51"/>
      <c r="C74" s="62"/>
      <c r="D74" s="63"/>
      <c r="E74" s="29"/>
    </row>
    <row r="75" spans="1:5" ht="12.75">
      <c r="A75" s="28"/>
      <c r="B75" s="51"/>
      <c r="C75" s="62" t="s">
        <v>208</v>
      </c>
      <c r="D75" s="63" t="s">
        <v>209</v>
      </c>
      <c r="E75" s="66">
        <f>E76</f>
        <v>30000</v>
      </c>
    </row>
    <row r="76" spans="1:5" ht="12.75">
      <c r="A76" s="28"/>
      <c r="B76" s="51"/>
      <c r="C76" s="62"/>
      <c r="D76" s="63" t="s">
        <v>10</v>
      </c>
      <c r="E76" s="29">
        <v>30000</v>
      </c>
    </row>
    <row r="77" spans="1:5" ht="12.75">
      <c r="A77" s="28"/>
      <c r="B77" s="51"/>
      <c r="C77" s="62"/>
      <c r="D77" s="63" t="s">
        <v>203</v>
      </c>
      <c r="E77" s="29">
        <v>2000</v>
      </c>
    </row>
    <row r="78" spans="1:5" ht="12.75">
      <c r="A78" s="28"/>
      <c r="B78" s="51"/>
      <c r="C78" s="62"/>
      <c r="D78" s="35"/>
      <c r="E78" s="29"/>
    </row>
    <row r="79" spans="1:5" ht="25.5">
      <c r="A79" s="27" t="s">
        <v>58</v>
      </c>
      <c r="B79" s="58" t="s">
        <v>159</v>
      </c>
      <c r="C79" s="59"/>
      <c r="D79" s="68" t="s">
        <v>61</v>
      </c>
      <c r="E79" s="16">
        <f>E80</f>
        <v>1210</v>
      </c>
    </row>
    <row r="80" spans="1:5" ht="25.5">
      <c r="A80" s="28"/>
      <c r="B80" s="51"/>
      <c r="C80" s="62" t="s">
        <v>59</v>
      </c>
      <c r="D80" s="35" t="s">
        <v>60</v>
      </c>
      <c r="E80" s="66">
        <f>E81</f>
        <v>1210</v>
      </c>
    </row>
    <row r="81" spans="1:5" ht="12.75">
      <c r="A81" s="28"/>
      <c r="B81" s="51"/>
      <c r="C81" s="62"/>
      <c r="D81" s="63" t="s">
        <v>10</v>
      </c>
      <c r="E81" s="29">
        <v>1210</v>
      </c>
    </row>
    <row r="82" spans="1:5" ht="12.75">
      <c r="A82" s="28"/>
      <c r="B82" s="51"/>
      <c r="C82" s="62"/>
      <c r="D82" s="63"/>
      <c r="E82" s="29"/>
    </row>
    <row r="83" spans="1:5" ht="12.75">
      <c r="A83" s="27" t="s">
        <v>62</v>
      </c>
      <c r="B83" s="58" t="s">
        <v>63</v>
      </c>
      <c r="C83" s="59"/>
      <c r="D83" s="64" t="s">
        <v>64</v>
      </c>
      <c r="E83" s="37">
        <f>E84</f>
        <v>2250</v>
      </c>
    </row>
    <row r="84" spans="1:5" ht="12.75">
      <c r="A84" s="25"/>
      <c r="B84" s="61"/>
      <c r="C84" s="62" t="s">
        <v>65</v>
      </c>
      <c r="D84" s="35" t="s">
        <v>66</v>
      </c>
      <c r="E84" s="66">
        <f>E85</f>
        <v>2250</v>
      </c>
    </row>
    <row r="85" spans="1:5" ht="12.75">
      <c r="A85" s="25"/>
      <c r="B85" s="61"/>
      <c r="C85" s="62"/>
      <c r="D85" s="63" t="s">
        <v>10</v>
      </c>
      <c r="E85" s="29">
        <v>2250</v>
      </c>
    </row>
    <row r="86" spans="1:5" ht="12.75">
      <c r="A86" s="25"/>
      <c r="B86" s="61"/>
      <c r="C86" s="62"/>
      <c r="D86" s="35"/>
      <c r="E86" s="29"/>
    </row>
    <row r="87" spans="1:5" ht="25.5">
      <c r="A87" s="27" t="s">
        <v>67</v>
      </c>
      <c r="B87" s="58" t="s">
        <v>69</v>
      </c>
      <c r="C87" s="59"/>
      <c r="D87" s="64" t="s">
        <v>68</v>
      </c>
      <c r="E87" s="37">
        <f>SUM(E88+E92+E96+E100)</f>
        <v>193500</v>
      </c>
    </row>
    <row r="88" spans="1:5" ht="12.75">
      <c r="A88" s="25"/>
      <c r="B88" s="61"/>
      <c r="C88" s="62" t="s">
        <v>70</v>
      </c>
      <c r="D88" s="35" t="s">
        <v>71</v>
      </c>
      <c r="E88" s="66">
        <f>E89</f>
        <v>74400</v>
      </c>
    </row>
    <row r="89" spans="1:5" ht="12.75">
      <c r="A89" s="25"/>
      <c r="B89" s="61"/>
      <c r="C89" s="62"/>
      <c r="D89" s="63" t="s">
        <v>10</v>
      </c>
      <c r="E89" s="29">
        <v>74400</v>
      </c>
    </row>
    <row r="90" spans="1:5" ht="12.75">
      <c r="A90" s="25"/>
      <c r="B90" s="61"/>
      <c r="C90" s="62"/>
      <c r="D90" s="63" t="s">
        <v>203</v>
      </c>
      <c r="E90" s="29">
        <v>7200</v>
      </c>
    </row>
    <row r="91" spans="1:5" ht="12.75">
      <c r="A91" s="25"/>
      <c r="B91" s="61"/>
      <c r="C91" s="62"/>
      <c r="D91" s="35"/>
      <c r="E91" s="29"/>
    </row>
    <row r="92" spans="1:5" ht="12.75">
      <c r="A92" s="25"/>
      <c r="B92" s="61"/>
      <c r="C92" s="62" t="s">
        <v>72</v>
      </c>
      <c r="D92" s="35" t="s">
        <v>73</v>
      </c>
      <c r="E92" s="66">
        <f>E93</f>
        <v>700</v>
      </c>
    </row>
    <row r="93" spans="1:5" ht="12.75">
      <c r="A93" s="25"/>
      <c r="B93" s="61"/>
      <c r="C93" s="62"/>
      <c r="D93" s="63" t="s">
        <v>10</v>
      </c>
      <c r="E93" s="29">
        <v>700</v>
      </c>
    </row>
    <row r="94" spans="1:5" ht="12.75">
      <c r="A94" s="25"/>
      <c r="B94" s="61"/>
      <c r="C94" s="62"/>
      <c r="D94" s="63" t="s">
        <v>203</v>
      </c>
      <c r="E94" s="29">
        <v>200</v>
      </c>
    </row>
    <row r="95" spans="1:5" ht="12.75">
      <c r="A95" s="25"/>
      <c r="B95" s="61"/>
      <c r="C95" s="62"/>
      <c r="D95" s="63"/>
      <c r="E95" s="29"/>
    </row>
    <row r="96" spans="1:5" ht="12.75">
      <c r="A96" s="25"/>
      <c r="B96" s="61"/>
      <c r="C96" s="62" t="s">
        <v>210</v>
      </c>
      <c r="D96" s="63" t="s">
        <v>211</v>
      </c>
      <c r="E96" s="66">
        <f>E97</f>
        <v>118200</v>
      </c>
    </row>
    <row r="97" spans="1:5" ht="12.75">
      <c r="A97" s="25"/>
      <c r="B97" s="61"/>
      <c r="C97" s="62"/>
      <c r="D97" s="63" t="s">
        <v>10</v>
      </c>
      <c r="E97" s="29">
        <v>118200</v>
      </c>
    </row>
    <row r="98" spans="1:5" ht="12.75">
      <c r="A98" s="25"/>
      <c r="B98" s="61"/>
      <c r="C98" s="62"/>
      <c r="D98" s="63" t="s">
        <v>212</v>
      </c>
      <c r="E98" s="29">
        <v>75500</v>
      </c>
    </row>
    <row r="99" spans="1:5" ht="12.75">
      <c r="A99" s="25"/>
      <c r="B99" s="61"/>
      <c r="C99" s="62"/>
      <c r="D99" s="63"/>
      <c r="E99" s="29"/>
    </row>
    <row r="100" spans="1:5" ht="12.75">
      <c r="A100" s="25"/>
      <c r="B100" s="61"/>
      <c r="C100" s="62" t="s">
        <v>387</v>
      </c>
      <c r="D100" s="63" t="s">
        <v>388</v>
      </c>
      <c r="E100" s="66">
        <f>E101</f>
        <v>200</v>
      </c>
    </row>
    <row r="101" spans="1:5" ht="12.75">
      <c r="A101" s="25"/>
      <c r="B101" s="61"/>
      <c r="C101" s="62"/>
      <c r="D101" s="63" t="s">
        <v>10</v>
      </c>
      <c r="E101" s="29">
        <v>200</v>
      </c>
    </row>
    <row r="102" spans="1:5" ht="12.75">
      <c r="A102" s="25"/>
      <c r="B102" s="61"/>
      <c r="C102" s="62"/>
      <c r="D102" s="35"/>
      <c r="E102" s="29"/>
    </row>
    <row r="103" spans="1:5" ht="38.25">
      <c r="A103" s="27" t="s">
        <v>74</v>
      </c>
      <c r="B103" s="58" t="s">
        <v>75</v>
      </c>
      <c r="C103" s="59"/>
      <c r="D103" s="64" t="s">
        <v>200</v>
      </c>
      <c r="E103" s="37">
        <f>E104</f>
        <v>60000</v>
      </c>
    </row>
    <row r="104" spans="1:5" ht="25.5">
      <c r="A104" s="25"/>
      <c r="B104" s="61"/>
      <c r="C104" s="62" t="s">
        <v>76</v>
      </c>
      <c r="D104" s="35" t="s">
        <v>77</v>
      </c>
      <c r="E104" s="66">
        <f>E105</f>
        <v>60000</v>
      </c>
    </row>
    <row r="105" spans="1:5" ht="12.75">
      <c r="A105" s="25"/>
      <c r="B105" s="61"/>
      <c r="C105" s="62"/>
      <c r="D105" s="63" t="s">
        <v>10</v>
      </c>
      <c r="E105" s="29">
        <v>60000</v>
      </c>
    </row>
    <row r="106" spans="1:5" ht="12.75">
      <c r="A106" s="25"/>
      <c r="B106" s="61"/>
      <c r="C106" s="62"/>
      <c r="D106" s="63" t="s">
        <v>203</v>
      </c>
      <c r="E106" s="29">
        <v>25000</v>
      </c>
    </row>
    <row r="107" spans="1:5" ht="12.75">
      <c r="A107" s="25"/>
      <c r="B107" s="61"/>
      <c r="C107" s="62"/>
      <c r="D107" s="63"/>
      <c r="E107" s="29"/>
    </row>
    <row r="108" spans="1:5" ht="12.75">
      <c r="A108" s="27" t="s">
        <v>78</v>
      </c>
      <c r="B108" s="58" t="s">
        <v>80</v>
      </c>
      <c r="C108" s="59"/>
      <c r="D108" s="64" t="s">
        <v>79</v>
      </c>
      <c r="E108" s="37">
        <f>E109</f>
        <v>650000</v>
      </c>
    </row>
    <row r="109" spans="1:5" ht="25.5">
      <c r="A109" s="25"/>
      <c r="B109" s="61"/>
      <c r="C109" s="62" t="s">
        <v>81</v>
      </c>
      <c r="D109" s="35" t="s">
        <v>82</v>
      </c>
      <c r="E109" s="66">
        <f>E110</f>
        <v>650000</v>
      </c>
    </row>
    <row r="110" spans="1:5" ht="12.75">
      <c r="A110" s="25"/>
      <c r="B110" s="61"/>
      <c r="C110" s="62"/>
      <c r="D110" s="35" t="s">
        <v>83</v>
      </c>
      <c r="E110" s="29">
        <v>650000</v>
      </c>
    </row>
    <row r="111" spans="1:5" ht="12.75">
      <c r="A111" s="25"/>
      <c r="B111" s="61"/>
      <c r="C111" s="62"/>
      <c r="D111" s="69" t="s">
        <v>84</v>
      </c>
      <c r="E111" s="29">
        <v>630000</v>
      </c>
    </row>
    <row r="112" spans="1:5" ht="12.75">
      <c r="A112" s="28"/>
      <c r="B112" s="62"/>
      <c r="C112" s="70"/>
      <c r="D112" s="69" t="s">
        <v>85</v>
      </c>
      <c r="E112" s="29">
        <v>20000</v>
      </c>
    </row>
    <row r="113" spans="1:5" ht="12.75">
      <c r="A113" s="28"/>
      <c r="B113" s="65"/>
      <c r="C113" s="71"/>
      <c r="D113" s="69"/>
      <c r="E113" s="29"/>
    </row>
    <row r="114" spans="1:5" ht="12.75">
      <c r="A114" s="27" t="s">
        <v>86</v>
      </c>
      <c r="B114" s="72"/>
      <c r="C114" s="73"/>
      <c r="D114" s="64" t="s">
        <v>87</v>
      </c>
      <c r="E114" s="37">
        <f>E115</f>
        <v>298925</v>
      </c>
    </row>
    <row r="115" spans="1:5" ht="12.75">
      <c r="A115" s="25"/>
      <c r="B115" s="61" t="s">
        <v>88</v>
      </c>
      <c r="C115" s="65"/>
      <c r="D115" s="35" t="s">
        <v>89</v>
      </c>
      <c r="E115" s="66">
        <f>E116</f>
        <v>298925</v>
      </c>
    </row>
    <row r="116" spans="1:5" ht="12.75">
      <c r="A116" s="25"/>
      <c r="B116" s="61"/>
      <c r="C116" s="65"/>
      <c r="D116" s="35" t="s">
        <v>83</v>
      </c>
      <c r="E116" s="29">
        <f>SUM(E117:E118)</f>
        <v>298925</v>
      </c>
    </row>
    <row r="117" spans="1:5" ht="12.75">
      <c r="A117" s="25"/>
      <c r="B117" s="61"/>
      <c r="C117" s="65"/>
      <c r="D117" s="35" t="s">
        <v>90</v>
      </c>
      <c r="E117" s="21">
        <v>195000</v>
      </c>
    </row>
    <row r="118" spans="1:5" ht="12.75">
      <c r="A118" s="25"/>
      <c r="B118" s="61"/>
      <c r="C118" s="65"/>
      <c r="D118" s="35" t="s">
        <v>91</v>
      </c>
      <c r="E118" s="21">
        <v>103925</v>
      </c>
    </row>
    <row r="119" spans="1:5" ht="12.75">
      <c r="A119" s="25"/>
      <c r="B119" s="61"/>
      <c r="C119" s="65"/>
      <c r="D119" s="35"/>
      <c r="E119" s="21"/>
    </row>
    <row r="120" spans="1:5" ht="12.75">
      <c r="A120" s="27" t="s">
        <v>92</v>
      </c>
      <c r="B120" s="58" t="s">
        <v>100</v>
      </c>
      <c r="C120" s="59"/>
      <c r="D120" s="64" t="s">
        <v>93</v>
      </c>
      <c r="E120" s="37">
        <f>SUM(E121+E126+E130+E135+E138+E142+E145)</f>
        <v>4757400</v>
      </c>
    </row>
    <row r="121" spans="1:5" ht="12.75">
      <c r="A121" s="25"/>
      <c r="B121" s="61"/>
      <c r="C121" s="62" t="s">
        <v>94</v>
      </c>
      <c r="D121" s="35" t="s">
        <v>95</v>
      </c>
      <c r="E121" s="66">
        <f>SUM(E122+E124)</f>
        <v>2223000</v>
      </c>
    </row>
    <row r="122" spans="1:5" ht="12.75">
      <c r="A122" s="25"/>
      <c r="B122" s="61"/>
      <c r="C122" s="62"/>
      <c r="D122" s="63" t="s">
        <v>10</v>
      </c>
      <c r="E122" s="29">
        <v>2193000</v>
      </c>
    </row>
    <row r="123" spans="1:5" ht="12.75">
      <c r="A123" s="17"/>
      <c r="B123" s="18"/>
      <c r="C123" s="18"/>
      <c r="D123" s="74" t="s">
        <v>203</v>
      </c>
      <c r="E123" s="29">
        <v>1892000</v>
      </c>
    </row>
    <row r="124" spans="1:5" ht="12.75">
      <c r="A124" s="17"/>
      <c r="B124" s="18"/>
      <c r="C124" s="18"/>
      <c r="D124" s="63" t="s">
        <v>21</v>
      </c>
      <c r="E124" s="29">
        <v>30000</v>
      </c>
    </row>
    <row r="125" spans="1:5" ht="12.75">
      <c r="A125" s="17"/>
      <c r="B125" s="18"/>
      <c r="C125" s="18"/>
      <c r="D125" s="19"/>
      <c r="E125" s="29"/>
    </row>
    <row r="126" spans="1:5" ht="12.75">
      <c r="A126" s="28"/>
      <c r="B126" s="61"/>
      <c r="C126" s="62" t="s">
        <v>98</v>
      </c>
      <c r="D126" s="35" t="s">
        <v>99</v>
      </c>
      <c r="E126" s="66">
        <f>E127</f>
        <v>495000</v>
      </c>
    </row>
    <row r="127" spans="1:5" ht="12.75">
      <c r="A127" s="28"/>
      <c r="B127" s="61"/>
      <c r="C127" s="62"/>
      <c r="D127" s="63" t="s">
        <v>10</v>
      </c>
      <c r="E127" s="29">
        <v>495000</v>
      </c>
    </row>
    <row r="128" spans="1:5" ht="12.75">
      <c r="A128" s="28"/>
      <c r="B128" s="61"/>
      <c r="C128" s="62"/>
      <c r="D128" s="35" t="s">
        <v>9</v>
      </c>
      <c r="E128" s="29">
        <v>495000</v>
      </c>
    </row>
    <row r="129" spans="1:5" ht="12.75">
      <c r="A129" s="28"/>
      <c r="B129" s="51"/>
      <c r="C129" s="62"/>
      <c r="D129" s="35"/>
      <c r="E129" s="29"/>
    </row>
    <row r="130" spans="1:5" ht="12.75">
      <c r="A130" s="28"/>
      <c r="B130" s="51"/>
      <c r="C130" s="62" t="s">
        <v>96</v>
      </c>
      <c r="D130" s="35" t="s">
        <v>97</v>
      </c>
      <c r="E130" s="66">
        <f>SUM(E131+E133)</f>
        <v>1764000</v>
      </c>
    </row>
    <row r="131" spans="1:5" ht="12.75">
      <c r="A131" s="28"/>
      <c r="B131" s="51"/>
      <c r="C131" s="62"/>
      <c r="D131" s="63" t="s">
        <v>10</v>
      </c>
      <c r="E131" s="29">
        <v>1554000</v>
      </c>
    </row>
    <row r="132" spans="1:5" ht="12.75">
      <c r="A132" s="28"/>
      <c r="B132" s="51"/>
      <c r="C132" s="62"/>
      <c r="D132" s="63" t="s">
        <v>203</v>
      </c>
      <c r="E132" s="29">
        <v>1314000</v>
      </c>
    </row>
    <row r="133" spans="1:5" ht="12.75">
      <c r="A133" s="28"/>
      <c r="B133" s="51"/>
      <c r="C133" s="62"/>
      <c r="D133" s="63" t="s">
        <v>21</v>
      </c>
      <c r="E133" s="29">
        <v>210000</v>
      </c>
    </row>
    <row r="134" spans="1:5" ht="12.75">
      <c r="A134" s="28"/>
      <c r="B134" s="51"/>
      <c r="C134" s="62"/>
      <c r="D134" s="35"/>
      <c r="E134" s="29"/>
    </row>
    <row r="135" spans="1:5" ht="12.75">
      <c r="A135" s="28"/>
      <c r="B135" s="51"/>
      <c r="C135" s="62" t="s">
        <v>101</v>
      </c>
      <c r="D135" s="35" t="s">
        <v>102</v>
      </c>
      <c r="E135" s="66">
        <f>E136</f>
        <v>77000</v>
      </c>
    </row>
    <row r="136" spans="1:5" ht="12.75">
      <c r="A136" s="28"/>
      <c r="B136" s="51"/>
      <c r="C136" s="62"/>
      <c r="D136" s="63" t="s">
        <v>10</v>
      </c>
      <c r="E136" s="29">
        <v>77000</v>
      </c>
    </row>
    <row r="137" spans="1:5" ht="12.75">
      <c r="A137" s="28"/>
      <c r="B137" s="51"/>
      <c r="C137" s="62"/>
      <c r="D137" s="63"/>
      <c r="E137" s="29"/>
    </row>
    <row r="138" spans="1:5" ht="12.75">
      <c r="A138" s="28"/>
      <c r="B138" s="51"/>
      <c r="C138" s="62" t="s">
        <v>218</v>
      </c>
      <c r="D138" s="63" t="s">
        <v>219</v>
      </c>
      <c r="E138" s="66">
        <f>E139</f>
        <v>104000</v>
      </c>
    </row>
    <row r="139" spans="1:5" ht="12.75">
      <c r="A139" s="28"/>
      <c r="B139" s="51"/>
      <c r="C139" s="62"/>
      <c r="D139" s="63" t="s">
        <v>10</v>
      </c>
      <c r="E139" s="29">
        <v>104000</v>
      </c>
    </row>
    <row r="140" spans="1:5" ht="12.75">
      <c r="A140" s="28"/>
      <c r="B140" s="51"/>
      <c r="C140" s="62"/>
      <c r="D140" s="63" t="s">
        <v>203</v>
      </c>
      <c r="E140" s="29">
        <v>92300</v>
      </c>
    </row>
    <row r="141" spans="1:5" ht="12.75">
      <c r="A141" s="28"/>
      <c r="B141" s="51"/>
      <c r="C141" s="62"/>
      <c r="D141" s="35"/>
      <c r="E141" s="29"/>
    </row>
    <row r="142" spans="1:5" ht="12.75">
      <c r="A142" s="28"/>
      <c r="B142" s="51"/>
      <c r="C142" s="62" t="s">
        <v>103</v>
      </c>
      <c r="D142" s="35" t="s">
        <v>104</v>
      </c>
      <c r="E142" s="66">
        <f>E143</f>
        <v>24700</v>
      </c>
    </row>
    <row r="143" spans="1:5" ht="12.75">
      <c r="A143" s="28"/>
      <c r="B143" s="51"/>
      <c r="C143" s="62"/>
      <c r="D143" s="63" t="s">
        <v>10</v>
      </c>
      <c r="E143" s="29">
        <v>24700</v>
      </c>
    </row>
    <row r="144" spans="1:5" ht="12.75">
      <c r="A144" s="28"/>
      <c r="B144" s="51"/>
      <c r="C144" s="62"/>
      <c r="D144" s="63"/>
      <c r="E144" s="29"/>
    </row>
    <row r="145" spans="1:5" ht="12.75">
      <c r="A145" s="28"/>
      <c r="B145" s="51"/>
      <c r="C145" s="62" t="s">
        <v>105</v>
      </c>
      <c r="D145" s="63" t="s">
        <v>57</v>
      </c>
      <c r="E145" s="66">
        <f>E146</f>
        <v>69700</v>
      </c>
    </row>
    <row r="146" spans="1:5" ht="12.75">
      <c r="A146" s="28"/>
      <c r="B146" s="51"/>
      <c r="C146" s="62"/>
      <c r="D146" s="63" t="s">
        <v>10</v>
      </c>
      <c r="E146" s="29">
        <v>69700</v>
      </c>
    </row>
    <row r="147" spans="1:5" ht="12.75">
      <c r="A147" s="28"/>
      <c r="B147" s="51"/>
      <c r="C147" s="62"/>
      <c r="D147" s="63" t="s">
        <v>203</v>
      </c>
      <c r="E147" s="29">
        <v>24700</v>
      </c>
    </row>
    <row r="148" spans="1:5" ht="12.75">
      <c r="A148" s="28"/>
      <c r="B148" s="51"/>
      <c r="C148" s="62"/>
      <c r="D148" s="63"/>
      <c r="E148" s="29"/>
    </row>
    <row r="149" spans="1:5" ht="12.75">
      <c r="A149" s="27" t="s">
        <v>106</v>
      </c>
      <c r="B149" s="58" t="s">
        <v>107</v>
      </c>
      <c r="C149" s="59"/>
      <c r="D149" s="75" t="s">
        <v>108</v>
      </c>
      <c r="E149" s="16">
        <f>SUM(E150+E154+E158)</f>
        <v>181000</v>
      </c>
    </row>
    <row r="150" spans="1:5" ht="12.75">
      <c r="A150" s="28"/>
      <c r="B150" s="51"/>
      <c r="C150" s="62" t="s">
        <v>109</v>
      </c>
      <c r="D150" s="63" t="s">
        <v>110</v>
      </c>
      <c r="E150" s="20">
        <f>E151</f>
        <v>37400</v>
      </c>
    </row>
    <row r="151" spans="1:5" ht="12.75">
      <c r="A151" s="28"/>
      <c r="B151" s="51"/>
      <c r="C151" s="62"/>
      <c r="D151" s="63" t="s">
        <v>10</v>
      </c>
      <c r="E151" s="29">
        <v>37400</v>
      </c>
    </row>
    <row r="152" spans="1:5" ht="12.75">
      <c r="A152" s="28"/>
      <c r="B152" s="51"/>
      <c r="C152" s="65"/>
      <c r="D152" s="63" t="s">
        <v>203</v>
      </c>
      <c r="E152" s="29">
        <v>3000</v>
      </c>
    </row>
    <row r="153" spans="1:5" ht="12.75">
      <c r="A153" s="28"/>
      <c r="B153" s="51"/>
      <c r="C153" s="65"/>
      <c r="D153" s="63"/>
      <c r="E153" s="29"/>
    </row>
    <row r="154" spans="1:5" ht="12.75">
      <c r="A154" s="28"/>
      <c r="B154" s="51"/>
      <c r="C154" s="62" t="s">
        <v>112</v>
      </c>
      <c r="D154" s="63" t="s">
        <v>111</v>
      </c>
      <c r="E154" s="66">
        <f>E155</f>
        <v>142600</v>
      </c>
    </row>
    <row r="155" spans="1:5" ht="12.75">
      <c r="A155" s="28"/>
      <c r="B155" s="51"/>
      <c r="C155" s="65"/>
      <c r="D155" s="63" t="s">
        <v>10</v>
      </c>
      <c r="E155" s="29">
        <v>142600</v>
      </c>
    </row>
    <row r="156" spans="1:5" ht="12.75">
      <c r="A156" s="28"/>
      <c r="B156" s="51"/>
      <c r="C156" s="65"/>
      <c r="D156" s="63" t="s">
        <v>203</v>
      </c>
      <c r="E156" s="29">
        <v>68330</v>
      </c>
    </row>
    <row r="157" spans="1:5" ht="12.75">
      <c r="A157" s="28"/>
      <c r="B157" s="51"/>
      <c r="C157" s="65"/>
      <c r="D157" s="63"/>
      <c r="E157" s="29"/>
    </row>
    <row r="158" spans="1:5" ht="12.75">
      <c r="A158" s="28"/>
      <c r="B158" s="51"/>
      <c r="C158" s="62" t="s">
        <v>202</v>
      </c>
      <c r="D158" s="63" t="s">
        <v>57</v>
      </c>
      <c r="E158" s="66">
        <f>E159</f>
        <v>1000</v>
      </c>
    </row>
    <row r="159" spans="1:5" ht="12.75">
      <c r="A159" s="28"/>
      <c r="B159" s="51"/>
      <c r="C159" s="65"/>
      <c r="D159" s="63" t="s">
        <v>10</v>
      </c>
      <c r="E159" s="29">
        <v>1000</v>
      </c>
    </row>
    <row r="160" spans="1:5" ht="12.75">
      <c r="A160" s="28"/>
      <c r="B160" s="51"/>
      <c r="C160" s="65"/>
      <c r="D160" s="63"/>
      <c r="E160" s="21"/>
    </row>
    <row r="161" spans="1:5" ht="12.75">
      <c r="A161" s="27" t="s">
        <v>201</v>
      </c>
      <c r="B161" s="58" t="s">
        <v>113</v>
      </c>
      <c r="C161" s="59"/>
      <c r="D161" s="75" t="s">
        <v>114</v>
      </c>
      <c r="E161" s="16">
        <f>SUM(E162+E165+E169+E172+E175+E178+E182)</f>
        <v>3064700</v>
      </c>
    </row>
    <row r="162" spans="1:5" ht="12.75">
      <c r="A162" s="28"/>
      <c r="B162" s="61"/>
      <c r="C162" s="62" t="s">
        <v>115</v>
      </c>
      <c r="D162" s="76" t="s">
        <v>116</v>
      </c>
      <c r="E162" s="20">
        <f>E163</f>
        <v>227100</v>
      </c>
    </row>
    <row r="163" spans="1:5" ht="12.75">
      <c r="A163" s="28"/>
      <c r="B163" s="61"/>
      <c r="C163" s="62"/>
      <c r="D163" s="63" t="s">
        <v>10</v>
      </c>
      <c r="E163" s="21">
        <v>227100</v>
      </c>
    </row>
    <row r="164" spans="1:5" ht="12.75">
      <c r="A164" s="28"/>
      <c r="B164" s="61"/>
      <c r="C164" s="18"/>
      <c r="D164" s="63"/>
      <c r="E164" s="21"/>
    </row>
    <row r="165" spans="1:5" ht="38.25">
      <c r="A165" s="28"/>
      <c r="B165" s="61"/>
      <c r="C165" s="18" t="s">
        <v>117</v>
      </c>
      <c r="D165" s="39" t="s">
        <v>118</v>
      </c>
      <c r="E165" s="20">
        <f>E166</f>
        <v>2252000</v>
      </c>
    </row>
    <row r="166" spans="1:5" ht="12.75">
      <c r="A166" s="28"/>
      <c r="B166" s="61"/>
      <c r="C166" s="62"/>
      <c r="D166" s="63" t="s">
        <v>10</v>
      </c>
      <c r="E166" s="21">
        <v>2252000</v>
      </c>
    </row>
    <row r="167" spans="1:5" ht="12.75">
      <c r="A167" s="28"/>
      <c r="B167" s="61"/>
      <c r="C167" s="62"/>
      <c r="D167" s="77" t="s">
        <v>203</v>
      </c>
      <c r="E167" s="21">
        <v>51320</v>
      </c>
    </row>
    <row r="168" spans="1:5" ht="12.75">
      <c r="A168" s="28"/>
      <c r="B168" s="61"/>
      <c r="C168" s="62"/>
      <c r="D168" s="77"/>
      <c r="E168" s="21"/>
    </row>
    <row r="169" spans="1:5" ht="38.25">
      <c r="A169" s="28"/>
      <c r="B169" s="61"/>
      <c r="C169" s="62" t="s">
        <v>119</v>
      </c>
      <c r="D169" s="41" t="s">
        <v>120</v>
      </c>
      <c r="E169" s="20">
        <f>E170</f>
        <v>9000</v>
      </c>
    </row>
    <row r="170" spans="1:5" ht="12.75">
      <c r="A170" s="28"/>
      <c r="B170" s="61"/>
      <c r="C170" s="62"/>
      <c r="D170" s="63" t="s">
        <v>10</v>
      </c>
      <c r="E170" s="21">
        <v>9000</v>
      </c>
    </row>
    <row r="171" spans="1:5" ht="12.75">
      <c r="A171" s="28"/>
      <c r="B171" s="61"/>
      <c r="C171" s="62"/>
      <c r="D171" s="41"/>
      <c r="E171" s="21"/>
    </row>
    <row r="172" spans="1:5" ht="25.5">
      <c r="A172" s="28"/>
      <c r="B172" s="61"/>
      <c r="C172" s="62" t="s">
        <v>121</v>
      </c>
      <c r="D172" s="41" t="s">
        <v>199</v>
      </c>
      <c r="E172" s="20">
        <f>E173</f>
        <v>156600</v>
      </c>
    </row>
    <row r="173" spans="1:5" ht="12.75">
      <c r="A173" s="28"/>
      <c r="B173" s="61"/>
      <c r="C173" s="62"/>
      <c r="D173" s="63" t="s">
        <v>10</v>
      </c>
      <c r="E173" s="21">
        <v>156600</v>
      </c>
    </row>
    <row r="174" spans="1:5" ht="12.75">
      <c r="A174" s="28"/>
      <c r="B174" s="61"/>
      <c r="C174" s="62"/>
      <c r="D174" s="63"/>
      <c r="E174" s="21"/>
    </row>
    <row r="175" spans="1:5" ht="12.75">
      <c r="A175" s="28"/>
      <c r="B175" s="61"/>
      <c r="C175" s="62" t="s">
        <v>122</v>
      </c>
      <c r="D175" s="41" t="s">
        <v>123</v>
      </c>
      <c r="E175" s="20">
        <f>E176</f>
        <v>95000</v>
      </c>
    </row>
    <row r="176" spans="1:5" ht="12.75">
      <c r="A176" s="28"/>
      <c r="B176" s="61"/>
      <c r="C176" s="62"/>
      <c r="D176" s="77" t="s">
        <v>10</v>
      </c>
      <c r="E176" s="21">
        <v>95000</v>
      </c>
    </row>
    <row r="177" spans="1:5" ht="12.75">
      <c r="A177" s="28"/>
      <c r="B177" s="61"/>
      <c r="C177" s="62"/>
      <c r="D177" s="63"/>
      <c r="E177" s="21"/>
    </row>
    <row r="178" spans="1:5" ht="12.75">
      <c r="A178" s="28"/>
      <c r="B178" s="61"/>
      <c r="C178" s="62" t="s">
        <v>124</v>
      </c>
      <c r="D178" s="41" t="s">
        <v>125</v>
      </c>
      <c r="E178" s="20">
        <f>E179</f>
        <v>275000</v>
      </c>
    </row>
    <row r="179" spans="1:5" ht="12.75">
      <c r="A179" s="28"/>
      <c r="B179" s="61"/>
      <c r="C179" s="65"/>
      <c r="D179" s="63" t="s">
        <v>10</v>
      </c>
      <c r="E179" s="21">
        <v>275000</v>
      </c>
    </row>
    <row r="180" spans="1:5" ht="12.75">
      <c r="A180" s="28"/>
      <c r="B180" s="61"/>
      <c r="C180" s="65"/>
      <c r="D180" s="63" t="s">
        <v>203</v>
      </c>
      <c r="E180" s="21">
        <v>257990</v>
      </c>
    </row>
    <row r="181" spans="1:5" ht="12.75">
      <c r="A181" s="28"/>
      <c r="B181" s="61"/>
      <c r="C181" s="65"/>
      <c r="D181" s="41"/>
      <c r="E181" s="21"/>
    </row>
    <row r="182" spans="1:5" ht="12.75">
      <c r="A182" s="28"/>
      <c r="B182" s="51"/>
      <c r="C182" s="62" t="s">
        <v>126</v>
      </c>
      <c r="D182" s="63" t="s">
        <v>57</v>
      </c>
      <c r="E182" s="66">
        <f>E183</f>
        <v>50000</v>
      </c>
    </row>
    <row r="183" spans="1:5" ht="12.75">
      <c r="A183" s="31"/>
      <c r="B183" s="26"/>
      <c r="C183" s="62"/>
      <c r="D183" s="74" t="s">
        <v>10</v>
      </c>
      <c r="E183" s="29">
        <v>50000</v>
      </c>
    </row>
    <row r="184" spans="1:5" ht="12.75">
      <c r="A184" s="28"/>
      <c r="B184" s="51"/>
      <c r="C184" s="62"/>
      <c r="D184" s="63" t="s">
        <v>203</v>
      </c>
      <c r="E184" s="29">
        <v>3780</v>
      </c>
    </row>
    <row r="185" spans="1:5" ht="12.75">
      <c r="A185" s="28"/>
      <c r="B185" s="51"/>
      <c r="C185" s="62"/>
      <c r="D185" s="63"/>
      <c r="E185" s="29"/>
    </row>
    <row r="186" spans="1:5" ht="12.75">
      <c r="A186" s="27" t="s">
        <v>127</v>
      </c>
      <c r="B186" s="58" t="s">
        <v>128</v>
      </c>
      <c r="C186" s="59"/>
      <c r="D186" s="75" t="s">
        <v>129</v>
      </c>
      <c r="E186" s="37">
        <f>SUM(E187+E190+E193+E196+E200)</f>
        <v>1208520</v>
      </c>
    </row>
    <row r="187" spans="1:5" ht="12.75">
      <c r="A187" s="28"/>
      <c r="B187" s="61"/>
      <c r="C187" s="62" t="s">
        <v>130</v>
      </c>
      <c r="D187" s="76" t="s">
        <v>131</v>
      </c>
      <c r="E187" s="66">
        <f>E188</f>
        <v>240000</v>
      </c>
    </row>
    <row r="188" spans="1:5" ht="12.75">
      <c r="A188" s="28"/>
      <c r="B188" s="61"/>
      <c r="C188" s="62"/>
      <c r="D188" s="63" t="s">
        <v>10</v>
      </c>
      <c r="E188" s="29">
        <v>240000</v>
      </c>
    </row>
    <row r="189" spans="1:5" ht="12.75">
      <c r="A189" s="28"/>
      <c r="B189" s="61"/>
      <c r="C189" s="62"/>
      <c r="D189" s="76"/>
      <c r="E189" s="29"/>
    </row>
    <row r="190" spans="1:5" ht="12.75">
      <c r="A190" s="28"/>
      <c r="B190" s="61"/>
      <c r="C190" s="62" t="s">
        <v>132</v>
      </c>
      <c r="D190" s="76" t="s">
        <v>133</v>
      </c>
      <c r="E190" s="66">
        <f>E191</f>
        <v>429520</v>
      </c>
    </row>
    <row r="191" spans="1:5" ht="12.75">
      <c r="A191" s="28"/>
      <c r="B191" s="61"/>
      <c r="C191" s="62"/>
      <c r="D191" s="63" t="s">
        <v>10</v>
      </c>
      <c r="E191" s="29">
        <v>429520</v>
      </c>
    </row>
    <row r="192" spans="1:5" ht="12.75">
      <c r="A192" s="28"/>
      <c r="B192" s="61"/>
      <c r="C192" s="62"/>
      <c r="D192" s="76"/>
      <c r="E192" s="29"/>
    </row>
    <row r="193" spans="1:5" ht="12.75">
      <c r="A193" s="28"/>
      <c r="B193" s="61"/>
      <c r="C193" s="62" t="s">
        <v>134</v>
      </c>
      <c r="D193" s="76" t="s">
        <v>135</v>
      </c>
      <c r="E193" s="66">
        <f>E194</f>
        <v>200000</v>
      </c>
    </row>
    <row r="194" spans="1:5" ht="12.75">
      <c r="A194" s="28"/>
      <c r="B194" s="61"/>
      <c r="C194" s="62"/>
      <c r="D194" s="63" t="s">
        <v>10</v>
      </c>
      <c r="E194" s="29">
        <v>200000</v>
      </c>
    </row>
    <row r="195" spans="1:5" ht="12.75">
      <c r="A195" s="28"/>
      <c r="B195" s="61"/>
      <c r="C195" s="62"/>
      <c r="D195" s="76"/>
      <c r="E195" s="29"/>
    </row>
    <row r="196" spans="1:5" ht="12.75">
      <c r="A196" s="28"/>
      <c r="B196" s="51"/>
      <c r="C196" s="62" t="s">
        <v>136</v>
      </c>
      <c r="D196" s="63" t="s">
        <v>137</v>
      </c>
      <c r="E196" s="66">
        <f>SUM(E197:E198)</f>
        <v>300000</v>
      </c>
    </row>
    <row r="197" spans="1:5" ht="12.75">
      <c r="A197" s="28"/>
      <c r="B197" s="51"/>
      <c r="C197" s="62"/>
      <c r="D197" s="63" t="s">
        <v>10</v>
      </c>
      <c r="E197" s="29">
        <v>280000</v>
      </c>
    </row>
    <row r="198" spans="1:5" ht="12.75">
      <c r="A198" s="28"/>
      <c r="B198" s="51"/>
      <c r="C198" s="62"/>
      <c r="D198" s="63" t="s">
        <v>21</v>
      </c>
      <c r="E198" s="29">
        <v>20000</v>
      </c>
    </row>
    <row r="199" spans="1:5" ht="12.75">
      <c r="A199" s="28"/>
      <c r="B199" s="51"/>
      <c r="C199" s="62"/>
      <c r="D199" s="63"/>
      <c r="E199" s="29"/>
    </row>
    <row r="200" spans="1:5" ht="12.75">
      <c r="A200" s="28"/>
      <c r="B200" s="51"/>
      <c r="C200" s="62" t="s">
        <v>138</v>
      </c>
      <c r="D200" s="63" t="s">
        <v>57</v>
      </c>
      <c r="E200" s="66">
        <f>E201</f>
        <v>39000</v>
      </c>
    </row>
    <row r="201" spans="1:5" ht="12.75">
      <c r="A201" s="28"/>
      <c r="B201" s="51"/>
      <c r="C201" s="62"/>
      <c r="D201" s="63" t="s">
        <v>10</v>
      </c>
      <c r="E201" s="29">
        <v>39000</v>
      </c>
    </row>
    <row r="202" spans="1:5" ht="12.75">
      <c r="A202" s="28"/>
      <c r="B202" s="51"/>
      <c r="C202" s="62"/>
      <c r="D202" s="63"/>
      <c r="E202" s="29"/>
    </row>
    <row r="203" spans="1:5" ht="12.75">
      <c r="A203" s="27" t="s">
        <v>139</v>
      </c>
      <c r="B203" s="58" t="s">
        <v>140</v>
      </c>
      <c r="C203" s="59"/>
      <c r="D203" s="60" t="s">
        <v>141</v>
      </c>
      <c r="E203" s="37">
        <f>SUM(E204+E208+E212)</f>
        <v>437970</v>
      </c>
    </row>
    <row r="204" spans="1:5" ht="12.75">
      <c r="A204" s="28"/>
      <c r="B204" s="61"/>
      <c r="C204" s="62" t="s">
        <v>142</v>
      </c>
      <c r="D204" s="63" t="s">
        <v>143</v>
      </c>
      <c r="E204" s="66">
        <f>E205</f>
        <v>287470</v>
      </c>
    </row>
    <row r="205" spans="1:5" ht="12.75">
      <c r="A205" s="28"/>
      <c r="B205" s="61"/>
      <c r="C205" s="62"/>
      <c r="D205" s="63" t="s">
        <v>10</v>
      </c>
      <c r="E205" s="29">
        <f>E206</f>
        <v>287470</v>
      </c>
    </row>
    <row r="206" spans="1:5" ht="12.75">
      <c r="A206" s="28"/>
      <c r="B206" s="61"/>
      <c r="C206" s="62"/>
      <c r="D206" s="63" t="s">
        <v>9</v>
      </c>
      <c r="E206" s="29">
        <v>287470</v>
      </c>
    </row>
    <row r="207" spans="1:5" ht="12.75">
      <c r="A207" s="28"/>
      <c r="B207" s="61"/>
      <c r="C207" s="62"/>
      <c r="D207" s="63"/>
      <c r="E207" s="29"/>
    </row>
    <row r="208" spans="1:5" ht="12.75">
      <c r="A208" s="28"/>
      <c r="B208" s="61"/>
      <c r="C208" s="62" t="s">
        <v>144</v>
      </c>
      <c r="D208" s="63" t="s">
        <v>145</v>
      </c>
      <c r="E208" s="66">
        <f>E209</f>
        <v>115000</v>
      </c>
    </row>
    <row r="209" spans="1:5" ht="12.75">
      <c r="A209" s="28"/>
      <c r="B209" s="61"/>
      <c r="C209" s="62"/>
      <c r="D209" s="63" t="s">
        <v>10</v>
      </c>
      <c r="E209" s="29">
        <v>115000</v>
      </c>
    </row>
    <row r="210" spans="1:5" ht="12.75">
      <c r="A210" s="28"/>
      <c r="B210" s="61"/>
      <c r="C210" s="62"/>
      <c r="D210" s="63" t="s">
        <v>9</v>
      </c>
      <c r="E210" s="29">
        <f>E209</f>
        <v>115000</v>
      </c>
    </row>
    <row r="211" spans="1:5" ht="12.75">
      <c r="A211" s="28"/>
      <c r="B211" s="51"/>
      <c r="C211" s="62"/>
      <c r="D211" s="63"/>
      <c r="E211" s="29"/>
    </row>
    <row r="212" spans="1:5" ht="12.75">
      <c r="A212" s="28"/>
      <c r="B212" s="51"/>
      <c r="C212" s="62" t="s">
        <v>146</v>
      </c>
      <c r="D212" s="63" t="s">
        <v>57</v>
      </c>
      <c r="E212" s="66">
        <f>E213</f>
        <v>35500</v>
      </c>
    </row>
    <row r="213" spans="1:5" ht="12.75">
      <c r="A213" s="28"/>
      <c r="B213" s="51"/>
      <c r="C213" s="62"/>
      <c r="D213" s="63" t="s">
        <v>10</v>
      </c>
      <c r="E213" s="29">
        <v>35500</v>
      </c>
    </row>
    <row r="214" spans="1:5" ht="12.75">
      <c r="A214" s="28"/>
      <c r="B214" s="51"/>
      <c r="C214" s="65"/>
      <c r="D214" s="63" t="s">
        <v>9</v>
      </c>
      <c r="E214" s="29">
        <v>25000</v>
      </c>
    </row>
    <row r="215" spans="1:5" ht="12.75">
      <c r="A215" s="28"/>
      <c r="B215" s="51"/>
      <c r="C215" s="65"/>
      <c r="D215" s="63"/>
      <c r="E215" s="29"/>
    </row>
    <row r="216" spans="1:5" ht="12.75">
      <c r="A216" s="27" t="s">
        <v>147</v>
      </c>
      <c r="B216" s="58" t="s">
        <v>151</v>
      </c>
      <c r="C216" s="72"/>
      <c r="D216" s="60" t="s">
        <v>148</v>
      </c>
      <c r="E216" s="37">
        <f>E217</f>
        <v>50000</v>
      </c>
    </row>
    <row r="217" spans="1:5" ht="12.75">
      <c r="A217" s="28"/>
      <c r="B217" s="61"/>
      <c r="C217" s="62" t="s">
        <v>149</v>
      </c>
      <c r="D217" s="63" t="s">
        <v>150</v>
      </c>
      <c r="E217" s="66">
        <f>E218</f>
        <v>50000</v>
      </c>
    </row>
    <row r="218" spans="1:5" ht="12.75">
      <c r="A218" s="47"/>
      <c r="B218" s="78"/>
      <c r="C218" s="79"/>
      <c r="D218" s="67" t="s">
        <v>10</v>
      </c>
      <c r="E218" s="40">
        <v>50000</v>
      </c>
    </row>
    <row r="219" spans="1:5" ht="15">
      <c r="A219" s="34"/>
      <c r="B219" s="51"/>
      <c r="C219" s="51"/>
      <c r="D219" s="80" t="s">
        <v>152</v>
      </c>
      <c r="E219" s="81">
        <f>SUM(E10+E14+E19+E23+E41+E47+E56+E62+E79+E83+E87+E103+E108+E114+E120+E149+E161+E186+E203+E216)</f>
        <v>20812128</v>
      </c>
    </row>
    <row r="220" spans="1:5" ht="12.75">
      <c r="A220" s="34"/>
      <c r="B220" s="2"/>
      <c r="C220" s="2"/>
      <c r="D220" s="82"/>
      <c r="E220" s="7"/>
    </row>
    <row r="221" spans="1:5" ht="12.75">
      <c r="A221" s="34"/>
      <c r="B221" s="2"/>
      <c r="C221" s="2"/>
      <c r="D221" s="82"/>
      <c r="E221" s="7"/>
    </row>
    <row r="222" ht="12.75">
      <c r="A222" s="34"/>
    </row>
    <row r="223" ht="12.75">
      <c r="A223" s="34"/>
    </row>
  </sheetData>
  <mergeCells count="4">
    <mergeCell ref="A5:E6"/>
    <mergeCell ref="D1:E1"/>
    <mergeCell ref="D2:E2"/>
    <mergeCell ref="D3:E3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1"/>
  <sheetViews>
    <sheetView workbookViewId="0" topLeftCell="A1">
      <selection activeCell="E4" sqref="E4"/>
    </sheetView>
  </sheetViews>
  <sheetFormatPr defaultColWidth="9.140625" defaultRowHeight="12.75"/>
  <cols>
    <col min="1" max="1" width="5.421875" style="0" customWidth="1"/>
    <col min="2" max="2" width="6.421875" style="0" customWidth="1"/>
    <col min="3" max="3" width="7.8515625" style="0" customWidth="1"/>
    <col min="4" max="4" width="7.7109375" style="0" customWidth="1"/>
    <col min="5" max="5" width="37.421875" style="0" customWidth="1"/>
    <col min="6" max="6" width="12.7109375" style="0" customWidth="1"/>
    <col min="7" max="7" width="13.7109375" style="0" customWidth="1"/>
  </cols>
  <sheetData>
    <row r="1" spans="1:7" ht="12.75">
      <c r="A1" s="84"/>
      <c r="B1" s="84"/>
      <c r="C1" s="84"/>
      <c r="D1" s="84"/>
      <c r="E1" s="220" t="s">
        <v>229</v>
      </c>
      <c r="F1" s="220"/>
      <c r="G1" s="220"/>
    </row>
    <row r="2" spans="1:7" ht="12.75">
      <c r="A2" s="84"/>
      <c r="B2" s="84"/>
      <c r="C2" s="84"/>
      <c r="D2" s="84"/>
      <c r="E2" s="220" t="s">
        <v>391</v>
      </c>
      <c r="F2" s="220"/>
      <c r="G2" s="220"/>
    </row>
    <row r="3" spans="1:7" ht="12.75">
      <c r="A3" s="84"/>
      <c r="B3" s="84"/>
      <c r="C3" s="84"/>
      <c r="D3" s="84"/>
      <c r="E3" s="220" t="s">
        <v>390</v>
      </c>
      <c r="F3" s="220"/>
      <c r="G3" s="220"/>
    </row>
    <row r="4" spans="1:7" ht="12.75">
      <c r="A4" s="84"/>
      <c r="B4" s="84"/>
      <c r="C4" s="84"/>
      <c r="D4" s="84"/>
      <c r="E4" s="86"/>
      <c r="F4" s="87"/>
      <c r="G4" s="87"/>
    </row>
    <row r="5" spans="1:7" ht="12.75">
      <c r="A5" s="217" t="s">
        <v>230</v>
      </c>
      <c r="B5" s="217"/>
      <c r="C5" s="217"/>
      <c r="D5" s="217"/>
      <c r="E5" s="217"/>
      <c r="F5" s="217"/>
      <c r="G5" s="217"/>
    </row>
    <row r="6" spans="1:7" ht="12.75">
      <c r="A6" s="217" t="s">
        <v>231</v>
      </c>
      <c r="B6" s="217"/>
      <c r="C6" s="217"/>
      <c r="D6" s="217"/>
      <c r="E6" s="217"/>
      <c r="F6" s="217"/>
      <c r="G6" s="217"/>
    </row>
    <row r="7" spans="1:7" ht="12.75">
      <c r="A7" s="217" t="s">
        <v>264</v>
      </c>
      <c r="B7" s="217"/>
      <c r="C7" s="217"/>
      <c r="D7" s="217"/>
      <c r="E7" s="217"/>
      <c r="F7" s="217"/>
      <c r="G7" s="217"/>
    </row>
    <row r="8" spans="1:7" ht="12.75">
      <c r="A8" s="84"/>
      <c r="B8" s="84"/>
      <c r="C8" s="84"/>
      <c r="D8" s="84"/>
      <c r="E8" s="86"/>
      <c r="F8" s="87"/>
      <c r="G8" s="87"/>
    </row>
    <row r="9" spans="1:7" ht="25.5">
      <c r="A9" s="89" t="s">
        <v>0</v>
      </c>
      <c r="B9" s="89" t="s">
        <v>1</v>
      </c>
      <c r="C9" s="89" t="s">
        <v>2</v>
      </c>
      <c r="D9" s="89" t="s">
        <v>232</v>
      </c>
      <c r="E9" s="90" t="s">
        <v>233</v>
      </c>
      <c r="F9" s="91" t="s">
        <v>234</v>
      </c>
      <c r="G9" s="12" t="s">
        <v>235</v>
      </c>
    </row>
    <row r="10" spans="1:7" ht="12.75">
      <c r="A10" s="92">
        <v>1</v>
      </c>
      <c r="B10" s="92">
        <v>2</v>
      </c>
      <c r="C10" s="92">
        <v>3</v>
      </c>
      <c r="D10" s="92">
        <v>4</v>
      </c>
      <c r="E10" s="93">
        <v>5</v>
      </c>
      <c r="F10" s="94">
        <v>6</v>
      </c>
      <c r="G10" s="95">
        <v>7</v>
      </c>
    </row>
    <row r="11" spans="1:7" ht="12.75">
      <c r="A11" s="89">
        <v>1</v>
      </c>
      <c r="B11" s="89">
        <v>750</v>
      </c>
      <c r="C11" s="89"/>
      <c r="D11" s="89"/>
      <c r="E11" s="96" t="s">
        <v>157</v>
      </c>
      <c r="F11" s="97">
        <f>F12</f>
        <v>54100</v>
      </c>
      <c r="G11" s="97">
        <f>G14</f>
        <v>54100</v>
      </c>
    </row>
    <row r="12" spans="1:7" ht="12.75">
      <c r="A12" s="98" t="s">
        <v>236</v>
      </c>
      <c r="B12" s="98"/>
      <c r="C12" s="98">
        <v>75011</v>
      </c>
      <c r="D12" s="98"/>
      <c r="E12" s="99" t="s">
        <v>52</v>
      </c>
      <c r="F12" s="100">
        <f>F13</f>
        <v>54100</v>
      </c>
      <c r="G12" s="100"/>
    </row>
    <row r="13" spans="1:7" ht="52.5" customHeight="1">
      <c r="A13" s="98"/>
      <c r="B13" s="98"/>
      <c r="C13" s="98"/>
      <c r="D13" s="98">
        <v>2010</v>
      </c>
      <c r="E13" s="99" t="s">
        <v>237</v>
      </c>
      <c r="F13" s="100">
        <v>54100</v>
      </c>
      <c r="G13" s="100"/>
    </row>
    <row r="14" spans="1:7" ht="12.75">
      <c r="A14" s="98" t="s">
        <v>238</v>
      </c>
      <c r="B14" s="98"/>
      <c r="C14" s="98">
        <v>75011</v>
      </c>
      <c r="D14" s="98"/>
      <c r="E14" s="99" t="s">
        <v>52</v>
      </c>
      <c r="F14" s="100"/>
      <c r="G14" s="100">
        <f>G15</f>
        <v>54100</v>
      </c>
    </row>
    <row r="15" spans="1:7" ht="12.75">
      <c r="A15" s="98"/>
      <c r="B15" s="98"/>
      <c r="C15" s="98"/>
      <c r="D15" s="98"/>
      <c r="E15" s="99" t="s">
        <v>83</v>
      </c>
      <c r="F15" s="100"/>
      <c r="G15" s="100">
        <v>54100</v>
      </c>
    </row>
    <row r="16" spans="1:7" ht="12.75">
      <c r="A16" s="98"/>
      <c r="B16" s="98"/>
      <c r="C16" s="98"/>
      <c r="D16" s="98"/>
      <c r="E16" s="99" t="s">
        <v>239</v>
      </c>
      <c r="F16" s="100"/>
      <c r="G16" s="100">
        <f>G15</f>
        <v>54100</v>
      </c>
    </row>
    <row r="17" spans="1:7" ht="38.25">
      <c r="A17" s="89">
        <v>2</v>
      </c>
      <c r="B17" s="89">
        <v>751</v>
      </c>
      <c r="C17" s="89"/>
      <c r="D17" s="89"/>
      <c r="E17" s="96" t="s">
        <v>160</v>
      </c>
      <c r="F17" s="97">
        <f>F18</f>
        <v>1210</v>
      </c>
      <c r="G17" s="97">
        <f>G20</f>
        <v>1210</v>
      </c>
    </row>
    <row r="18" spans="1:7" ht="25.5">
      <c r="A18" s="98" t="s">
        <v>240</v>
      </c>
      <c r="B18" s="98"/>
      <c r="C18" s="98">
        <v>75101</v>
      </c>
      <c r="D18" s="98"/>
      <c r="E18" s="99" t="s">
        <v>241</v>
      </c>
      <c r="F18" s="101">
        <f>F19</f>
        <v>1210</v>
      </c>
      <c r="G18" s="100"/>
    </row>
    <row r="19" spans="1:7" ht="52.5" customHeight="1">
      <c r="A19" s="98"/>
      <c r="B19" s="98"/>
      <c r="C19" s="98"/>
      <c r="D19" s="98">
        <v>2010</v>
      </c>
      <c r="E19" s="99" t="s">
        <v>237</v>
      </c>
      <c r="F19" s="100">
        <v>1210</v>
      </c>
      <c r="G19" s="100"/>
    </row>
    <row r="20" spans="1:7" ht="25.5">
      <c r="A20" s="98" t="s">
        <v>242</v>
      </c>
      <c r="B20" s="98"/>
      <c r="C20" s="98">
        <v>75101</v>
      </c>
      <c r="D20" s="98"/>
      <c r="E20" s="99" t="s">
        <v>241</v>
      </c>
      <c r="F20" s="100"/>
      <c r="G20" s="100">
        <f>G21</f>
        <v>1210</v>
      </c>
    </row>
    <row r="21" spans="1:7" ht="12.75">
      <c r="A21" s="98"/>
      <c r="B21" s="98"/>
      <c r="C21" s="98"/>
      <c r="D21" s="98"/>
      <c r="E21" s="99" t="s">
        <v>83</v>
      </c>
      <c r="F21" s="100"/>
      <c r="G21" s="100">
        <v>1210</v>
      </c>
    </row>
    <row r="22" spans="1:7" ht="12.75">
      <c r="A22" s="89">
        <v>3</v>
      </c>
      <c r="B22" s="89">
        <v>752</v>
      </c>
      <c r="C22" s="89"/>
      <c r="D22" s="89"/>
      <c r="E22" s="96" t="s">
        <v>64</v>
      </c>
      <c r="F22" s="97">
        <f>F23</f>
        <v>2250</v>
      </c>
      <c r="G22" s="97">
        <f>G25</f>
        <v>2250</v>
      </c>
    </row>
    <row r="23" spans="1:7" ht="12.75">
      <c r="A23" s="98" t="s">
        <v>243</v>
      </c>
      <c r="B23" s="98"/>
      <c r="C23" s="98">
        <v>75212</v>
      </c>
      <c r="D23" s="98"/>
      <c r="E23" s="99" t="s">
        <v>66</v>
      </c>
      <c r="F23" s="100">
        <f>F24</f>
        <v>2250</v>
      </c>
      <c r="G23" s="100"/>
    </row>
    <row r="24" spans="1:7" ht="52.5" customHeight="1">
      <c r="A24" s="98"/>
      <c r="B24" s="98"/>
      <c r="C24" s="98"/>
      <c r="D24" s="98">
        <v>2010</v>
      </c>
      <c r="E24" s="99" t="s">
        <v>237</v>
      </c>
      <c r="F24" s="100">
        <v>2250</v>
      </c>
      <c r="G24" s="100"/>
    </row>
    <row r="25" spans="1:7" ht="12.75">
      <c r="A25" s="98" t="s">
        <v>244</v>
      </c>
      <c r="B25" s="98"/>
      <c r="C25" s="98">
        <v>75212</v>
      </c>
      <c r="D25" s="98"/>
      <c r="E25" s="99" t="s">
        <v>66</v>
      </c>
      <c r="F25" s="100"/>
      <c r="G25" s="100">
        <f>G26</f>
        <v>2250</v>
      </c>
    </row>
    <row r="26" spans="1:7" ht="12.75">
      <c r="A26" s="98"/>
      <c r="B26" s="98"/>
      <c r="C26" s="98"/>
      <c r="D26" s="98"/>
      <c r="E26" s="99" t="s">
        <v>83</v>
      </c>
      <c r="F26" s="100"/>
      <c r="G26" s="100">
        <v>2250</v>
      </c>
    </row>
    <row r="27" spans="1:7" ht="25.5">
      <c r="A27" s="89">
        <v>4</v>
      </c>
      <c r="B27" s="89"/>
      <c r="C27" s="89"/>
      <c r="D27" s="89"/>
      <c r="E27" s="96" t="s">
        <v>68</v>
      </c>
      <c r="F27" s="97">
        <f>F28</f>
        <v>300</v>
      </c>
      <c r="G27" s="97">
        <f>G30</f>
        <v>300</v>
      </c>
    </row>
    <row r="28" spans="1:7" ht="12.75">
      <c r="A28" s="98" t="s">
        <v>245</v>
      </c>
      <c r="B28" s="98"/>
      <c r="C28" s="98">
        <v>75414</v>
      </c>
      <c r="D28" s="98"/>
      <c r="E28" s="99" t="s">
        <v>73</v>
      </c>
      <c r="F28" s="100">
        <f>F29</f>
        <v>300</v>
      </c>
      <c r="G28" s="100"/>
    </row>
    <row r="29" spans="1:7" ht="48.75" customHeight="1">
      <c r="A29" s="98"/>
      <c r="B29" s="98"/>
      <c r="C29" s="98"/>
      <c r="D29" s="98">
        <v>2010</v>
      </c>
      <c r="E29" s="99" t="s">
        <v>237</v>
      </c>
      <c r="F29" s="100">
        <v>300</v>
      </c>
      <c r="G29" s="100"/>
    </row>
    <row r="30" spans="1:7" ht="12.75">
      <c r="A30" s="98" t="s">
        <v>245</v>
      </c>
      <c r="B30" s="98"/>
      <c r="C30" s="98">
        <v>75414</v>
      </c>
      <c r="D30" s="98"/>
      <c r="E30" s="99" t="s">
        <v>73</v>
      </c>
      <c r="F30" s="100"/>
      <c r="G30" s="100">
        <f>G31</f>
        <v>300</v>
      </c>
    </row>
    <row r="31" spans="1:7" ht="12.75">
      <c r="A31" s="98"/>
      <c r="B31" s="98"/>
      <c r="C31" s="98"/>
      <c r="D31" s="98"/>
      <c r="E31" s="99" t="s">
        <v>83</v>
      </c>
      <c r="F31" s="100"/>
      <c r="G31" s="100">
        <v>300</v>
      </c>
    </row>
    <row r="32" spans="1:7" ht="12.75">
      <c r="A32" s="89">
        <v>5</v>
      </c>
      <c r="B32" s="89"/>
      <c r="C32" s="89"/>
      <c r="D32" s="89"/>
      <c r="E32" s="96" t="s">
        <v>114</v>
      </c>
      <c r="F32" s="97">
        <f>F34+F38+F43+F47</f>
        <v>2525700</v>
      </c>
      <c r="G32" s="97">
        <f>SUM(G36+G40+G45+G49)</f>
        <v>2525700</v>
      </c>
    </row>
    <row r="33" spans="1:7" ht="12.75">
      <c r="A33" s="98" t="s">
        <v>246</v>
      </c>
      <c r="B33" s="98"/>
      <c r="C33" s="98">
        <v>85203</v>
      </c>
      <c r="D33" s="98"/>
      <c r="E33" s="99" t="s">
        <v>116</v>
      </c>
      <c r="F33" s="100">
        <f>F34</f>
        <v>227100</v>
      </c>
      <c r="G33" s="100"/>
    </row>
    <row r="34" spans="1:7" ht="51" customHeight="1">
      <c r="A34" s="98"/>
      <c r="B34" s="98"/>
      <c r="C34" s="98"/>
      <c r="D34" s="98">
        <v>2010</v>
      </c>
      <c r="E34" s="99" t="s">
        <v>237</v>
      </c>
      <c r="F34" s="100">
        <v>227100</v>
      </c>
      <c r="G34" s="100"/>
    </row>
    <row r="35" spans="1:7" ht="12.75">
      <c r="A35" s="98" t="s">
        <v>247</v>
      </c>
      <c r="B35" s="98"/>
      <c r="C35" s="98">
        <v>85203</v>
      </c>
      <c r="D35" s="98"/>
      <c r="E35" s="99" t="s">
        <v>116</v>
      </c>
      <c r="F35" s="100"/>
      <c r="G35" s="100">
        <f>G36</f>
        <v>227100</v>
      </c>
    </row>
    <row r="36" spans="1:7" ht="12.75">
      <c r="A36" s="98"/>
      <c r="B36" s="98"/>
      <c r="C36" s="98"/>
      <c r="D36" s="98"/>
      <c r="E36" s="99" t="s">
        <v>83</v>
      </c>
      <c r="F36" s="100"/>
      <c r="G36" s="100">
        <v>227100</v>
      </c>
    </row>
    <row r="37" spans="1:7" ht="51">
      <c r="A37" s="98" t="s">
        <v>248</v>
      </c>
      <c r="B37" s="98"/>
      <c r="C37" s="98">
        <v>85212</v>
      </c>
      <c r="D37" s="98"/>
      <c r="E37" s="99" t="s">
        <v>118</v>
      </c>
      <c r="F37" s="100">
        <f>F38</f>
        <v>2252000</v>
      </c>
      <c r="G37" s="100"/>
    </row>
    <row r="38" spans="1:7" ht="51.75" customHeight="1">
      <c r="A38" s="98"/>
      <c r="B38" s="98"/>
      <c r="C38" s="98"/>
      <c r="D38" s="98">
        <v>2010</v>
      </c>
      <c r="E38" s="99" t="s">
        <v>237</v>
      </c>
      <c r="F38" s="100">
        <v>2252000</v>
      </c>
      <c r="G38" s="100"/>
    </row>
    <row r="39" spans="1:7" ht="51">
      <c r="A39" s="98" t="s">
        <v>249</v>
      </c>
      <c r="B39" s="98"/>
      <c r="C39" s="98">
        <v>85212</v>
      </c>
      <c r="D39" s="98"/>
      <c r="E39" s="99" t="s">
        <v>118</v>
      </c>
      <c r="F39" s="100"/>
      <c r="G39" s="100">
        <f>G40</f>
        <v>2252000</v>
      </c>
    </row>
    <row r="40" spans="1:7" ht="12.75">
      <c r="A40" s="98"/>
      <c r="B40" s="98"/>
      <c r="C40" s="98"/>
      <c r="D40" s="98"/>
      <c r="E40" s="99" t="s">
        <v>83</v>
      </c>
      <c r="F40" s="100"/>
      <c r="G40" s="100">
        <v>2252000</v>
      </c>
    </row>
    <row r="41" spans="1:7" ht="12.75">
      <c r="A41" s="98"/>
      <c r="B41" s="98"/>
      <c r="C41" s="98"/>
      <c r="D41" s="98"/>
      <c r="E41" s="99" t="s">
        <v>239</v>
      </c>
      <c r="F41" s="100"/>
      <c r="G41" s="102">
        <v>51320</v>
      </c>
    </row>
    <row r="42" spans="1:7" ht="53.25" customHeight="1">
      <c r="A42" s="98" t="s">
        <v>250</v>
      </c>
      <c r="B42" s="98"/>
      <c r="C42" s="98">
        <v>85213</v>
      </c>
      <c r="D42" s="98"/>
      <c r="E42" s="99" t="s">
        <v>251</v>
      </c>
      <c r="F42" s="100">
        <f>F43</f>
        <v>9000</v>
      </c>
      <c r="G42" s="100"/>
    </row>
    <row r="43" spans="1:7" ht="53.25" customHeight="1">
      <c r="A43" s="98"/>
      <c r="B43" s="98"/>
      <c r="C43" s="98"/>
      <c r="D43" s="98">
        <v>2010</v>
      </c>
      <c r="E43" s="99" t="s">
        <v>237</v>
      </c>
      <c r="F43" s="100">
        <v>9000</v>
      </c>
      <c r="G43" s="100"/>
    </row>
    <row r="44" spans="1:7" ht="53.25" customHeight="1">
      <c r="A44" s="98" t="s">
        <v>252</v>
      </c>
      <c r="B44" s="98"/>
      <c r="C44" s="98">
        <v>85213</v>
      </c>
      <c r="D44" s="98"/>
      <c r="E44" s="99" t="s">
        <v>251</v>
      </c>
      <c r="F44" s="100"/>
      <c r="G44" s="100">
        <f>G45</f>
        <v>9000</v>
      </c>
    </row>
    <row r="45" spans="1:7" ht="12.75">
      <c r="A45" s="98"/>
      <c r="B45" s="98"/>
      <c r="C45" s="98"/>
      <c r="D45" s="98"/>
      <c r="E45" s="99" t="s">
        <v>83</v>
      </c>
      <c r="F45" s="100"/>
      <c r="G45" s="100">
        <v>9000</v>
      </c>
    </row>
    <row r="46" spans="1:7" ht="26.25" customHeight="1">
      <c r="A46" s="98" t="s">
        <v>253</v>
      </c>
      <c r="B46" s="98"/>
      <c r="C46" s="98">
        <v>85214</v>
      </c>
      <c r="D46" s="98"/>
      <c r="E46" s="99" t="s">
        <v>199</v>
      </c>
      <c r="F46" s="100">
        <f>F47</f>
        <v>37600</v>
      </c>
      <c r="G46" s="100"/>
    </row>
    <row r="47" spans="1:7" ht="49.5" customHeight="1">
      <c r="A47" s="98"/>
      <c r="B47" s="98"/>
      <c r="C47" s="98"/>
      <c r="D47" s="98">
        <v>2010</v>
      </c>
      <c r="E47" s="99" t="s">
        <v>237</v>
      </c>
      <c r="F47" s="100">
        <v>37600</v>
      </c>
      <c r="G47" s="100"/>
    </row>
    <row r="48" spans="1:7" ht="27.75" customHeight="1">
      <c r="A48" s="98" t="s">
        <v>254</v>
      </c>
      <c r="B48" s="98"/>
      <c r="C48" s="98">
        <v>85214</v>
      </c>
      <c r="D48" s="98"/>
      <c r="E48" s="99" t="s">
        <v>199</v>
      </c>
      <c r="F48" s="100"/>
      <c r="G48" s="100">
        <f>G49</f>
        <v>37600</v>
      </c>
    </row>
    <row r="49" spans="1:7" ht="12.75">
      <c r="A49" s="98"/>
      <c r="B49" s="98"/>
      <c r="C49" s="98"/>
      <c r="D49" s="98"/>
      <c r="E49" s="99" t="s">
        <v>83</v>
      </c>
      <c r="F49" s="100"/>
      <c r="G49" s="100">
        <v>37600</v>
      </c>
    </row>
    <row r="50" spans="1:7" ht="15">
      <c r="A50" s="103"/>
      <c r="B50" s="103"/>
      <c r="C50" s="218" t="s">
        <v>255</v>
      </c>
      <c r="D50" s="219"/>
      <c r="E50" s="219"/>
      <c r="F50" s="104">
        <f>SUM(F11+F17+F22+F27+F32)</f>
        <v>2583560</v>
      </c>
      <c r="G50" s="104">
        <f>SUM(G11+G17+G22+G27+G32)</f>
        <v>2583560</v>
      </c>
    </row>
    <row r="51" spans="1:7" ht="12.75">
      <c r="A51" s="103"/>
      <c r="B51" s="103"/>
      <c r="C51" s="103"/>
      <c r="D51" s="103"/>
      <c r="E51" s="105"/>
      <c r="F51" s="106"/>
      <c r="G51" s="106"/>
    </row>
    <row r="52" spans="1:7" ht="12.75">
      <c r="A52" s="103"/>
      <c r="B52" s="103"/>
      <c r="C52" s="103"/>
      <c r="D52" s="103"/>
      <c r="E52" s="105"/>
      <c r="F52" s="106"/>
      <c r="G52" s="106"/>
    </row>
    <row r="53" spans="1:7" ht="12.75">
      <c r="A53" s="103"/>
      <c r="B53" s="103"/>
      <c r="C53" s="103"/>
      <c r="D53" s="103"/>
      <c r="E53" s="105"/>
      <c r="F53" s="106"/>
      <c r="G53" s="106"/>
    </row>
    <row r="54" spans="1:7" ht="12.75">
      <c r="A54" s="103"/>
      <c r="B54" s="103"/>
      <c r="C54" s="103"/>
      <c r="D54" s="103"/>
      <c r="E54" s="105"/>
      <c r="F54" s="106"/>
      <c r="G54" s="106"/>
    </row>
    <row r="55" spans="1:7" ht="12.75">
      <c r="A55" s="103"/>
      <c r="B55" s="103"/>
      <c r="C55" s="103"/>
      <c r="D55" s="103"/>
      <c r="E55" s="105"/>
      <c r="F55" s="106"/>
      <c r="G55" s="106"/>
    </row>
    <row r="56" spans="1:7" ht="12.75">
      <c r="A56" s="216" t="s">
        <v>256</v>
      </c>
      <c r="B56" s="216"/>
      <c r="C56" s="216"/>
      <c r="D56" s="216"/>
      <c r="E56" s="216"/>
      <c r="F56" s="216"/>
      <c r="G56" s="216"/>
    </row>
    <row r="57" spans="1:7" ht="12.75">
      <c r="A57" s="216" t="s">
        <v>257</v>
      </c>
      <c r="B57" s="216"/>
      <c r="C57" s="216"/>
      <c r="D57" s="216"/>
      <c r="E57" s="216"/>
      <c r="F57" s="216"/>
      <c r="G57" s="216"/>
    </row>
    <row r="58" spans="1:7" ht="12.75">
      <c r="A58" s="103"/>
      <c r="B58" s="103"/>
      <c r="C58" s="103"/>
      <c r="D58" s="107"/>
      <c r="E58" s="105"/>
      <c r="F58" s="106"/>
      <c r="G58" s="106"/>
    </row>
    <row r="59" spans="1:7" ht="12.75">
      <c r="A59" s="214">
        <v>750</v>
      </c>
      <c r="B59" s="214"/>
      <c r="C59" s="89"/>
      <c r="D59" s="108"/>
      <c r="E59" s="96" t="s">
        <v>258</v>
      </c>
      <c r="F59" s="215">
        <f>F60</f>
        <v>20990</v>
      </c>
      <c r="G59" s="215"/>
    </row>
    <row r="60" spans="1:7" ht="12.75">
      <c r="A60" s="206"/>
      <c r="B60" s="206"/>
      <c r="C60" s="98">
        <v>75011</v>
      </c>
      <c r="D60" s="109"/>
      <c r="E60" s="99" t="s">
        <v>259</v>
      </c>
      <c r="F60" s="207">
        <f>F61</f>
        <v>20990</v>
      </c>
      <c r="G60" s="207"/>
    </row>
    <row r="61" spans="1:7" ht="12.75">
      <c r="A61" s="206"/>
      <c r="B61" s="206"/>
      <c r="C61" s="98"/>
      <c r="D61" s="109" t="s">
        <v>260</v>
      </c>
      <c r="E61" s="99" t="s">
        <v>261</v>
      </c>
      <c r="F61" s="207">
        <v>20990</v>
      </c>
      <c r="G61" s="207"/>
    </row>
    <row r="62" spans="1:7" ht="12.75">
      <c r="A62" s="214">
        <v>852</v>
      </c>
      <c r="B62" s="214"/>
      <c r="C62" s="89"/>
      <c r="D62" s="108"/>
      <c r="E62" s="96" t="s">
        <v>262</v>
      </c>
      <c r="F62" s="215">
        <f>SUM(F63+F65)</f>
        <v>2400</v>
      </c>
      <c r="G62" s="215"/>
    </row>
    <row r="63" spans="1:7" ht="12.75">
      <c r="A63" s="206"/>
      <c r="B63" s="206"/>
      <c r="C63" s="98">
        <v>85203</v>
      </c>
      <c r="D63" s="109"/>
      <c r="E63" s="99" t="s">
        <v>116</v>
      </c>
      <c r="F63" s="207">
        <f>F64</f>
        <v>1700</v>
      </c>
      <c r="G63" s="207"/>
    </row>
    <row r="64" spans="1:7" ht="12.75">
      <c r="A64" s="206"/>
      <c r="B64" s="206"/>
      <c r="C64" s="98"/>
      <c r="D64" s="109" t="s">
        <v>260</v>
      </c>
      <c r="E64" s="99" t="s">
        <v>261</v>
      </c>
      <c r="F64" s="207">
        <v>1700</v>
      </c>
      <c r="G64" s="207"/>
    </row>
    <row r="65" spans="1:7" ht="51">
      <c r="A65" s="208"/>
      <c r="B65" s="209"/>
      <c r="C65" s="98">
        <v>85212</v>
      </c>
      <c r="D65" s="109"/>
      <c r="E65" s="99" t="s">
        <v>118</v>
      </c>
      <c r="F65" s="210">
        <f>F66</f>
        <v>700</v>
      </c>
      <c r="G65" s="211"/>
    </row>
    <row r="66" spans="1:7" ht="12.75">
      <c r="A66" s="208"/>
      <c r="B66" s="209"/>
      <c r="C66" s="98"/>
      <c r="D66" s="109" t="s">
        <v>328</v>
      </c>
      <c r="E66" s="99" t="s">
        <v>329</v>
      </c>
      <c r="F66" s="212">
        <v>700</v>
      </c>
      <c r="G66" s="213"/>
    </row>
    <row r="67" spans="1:7" ht="12.75">
      <c r="A67" s="84"/>
      <c r="B67" s="84"/>
      <c r="C67" s="84"/>
      <c r="D67" s="110"/>
      <c r="E67" s="111" t="s">
        <v>263</v>
      </c>
      <c r="F67" s="204">
        <f>SUM(F59+F62)</f>
        <v>23390</v>
      </c>
      <c r="G67" s="205"/>
    </row>
    <row r="68" spans="1:7" ht="12.75">
      <c r="A68" s="84"/>
      <c r="B68" s="84"/>
      <c r="C68" s="84"/>
      <c r="D68" s="110"/>
      <c r="E68" s="86"/>
      <c r="F68" s="87"/>
      <c r="G68" s="87"/>
    </row>
    <row r="69" spans="1:7" ht="12.75">
      <c r="A69" s="84"/>
      <c r="B69" s="84"/>
      <c r="C69" s="84"/>
      <c r="D69" s="110"/>
      <c r="E69" s="86"/>
      <c r="F69" s="87"/>
      <c r="G69" s="87"/>
    </row>
    <row r="70" spans="1:7" ht="12.75">
      <c r="A70" s="84"/>
      <c r="B70" s="84"/>
      <c r="C70" s="84"/>
      <c r="D70" s="84"/>
      <c r="E70" s="86"/>
      <c r="F70" s="87"/>
      <c r="G70" s="87"/>
    </row>
    <row r="71" spans="1:7" ht="12.75">
      <c r="A71" s="84"/>
      <c r="B71" s="84"/>
      <c r="C71" s="84"/>
      <c r="D71" s="84"/>
      <c r="E71" s="86"/>
      <c r="F71" s="87"/>
      <c r="G71" s="87"/>
    </row>
  </sheetData>
  <mergeCells count="26">
    <mergeCell ref="E1:G1"/>
    <mergeCell ref="E2:G2"/>
    <mergeCell ref="E3:G3"/>
    <mergeCell ref="A5:G5"/>
    <mergeCell ref="A6:G6"/>
    <mergeCell ref="A7:G7"/>
    <mergeCell ref="C50:E50"/>
    <mergeCell ref="A56:G56"/>
    <mergeCell ref="A57:G57"/>
    <mergeCell ref="A59:B59"/>
    <mergeCell ref="F59:G59"/>
    <mergeCell ref="A60:B60"/>
    <mergeCell ref="F60:G60"/>
    <mergeCell ref="A61:B61"/>
    <mergeCell ref="F61:G61"/>
    <mergeCell ref="A62:B62"/>
    <mergeCell ref="F62:G62"/>
    <mergeCell ref="F67:G67"/>
    <mergeCell ref="A63:B63"/>
    <mergeCell ref="F63:G63"/>
    <mergeCell ref="A64:B64"/>
    <mergeCell ref="F64:G64"/>
    <mergeCell ref="A65:B65"/>
    <mergeCell ref="A66:B66"/>
    <mergeCell ref="F65:G65"/>
    <mergeCell ref="F66:G66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8"/>
  <sheetViews>
    <sheetView workbookViewId="0" topLeftCell="A1">
      <selection activeCell="M14" sqref="M14"/>
    </sheetView>
  </sheetViews>
  <sheetFormatPr defaultColWidth="9.140625" defaultRowHeight="12.75"/>
  <cols>
    <col min="1" max="1" width="8.00390625" style="0" customWidth="1"/>
    <col min="2" max="2" width="38.57421875" style="0" customWidth="1"/>
    <col min="3" max="3" width="7.28125" style="0" customWidth="1"/>
    <col min="5" max="5" width="7.28125" style="0" customWidth="1"/>
    <col min="6" max="6" width="10.7109375" style="0" customWidth="1"/>
    <col min="7" max="7" width="10.8515625" style="0" customWidth="1"/>
  </cols>
  <sheetData>
    <row r="1" spans="1:7" ht="12.75">
      <c r="A1" s="1"/>
      <c r="B1" s="50"/>
      <c r="D1" s="220" t="s">
        <v>265</v>
      </c>
      <c r="E1" s="220"/>
      <c r="F1" s="220"/>
      <c r="G1" s="220"/>
    </row>
    <row r="2" spans="1:7" ht="12.75">
      <c r="A2" s="1"/>
      <c r="B2" s="50"/>
      <c r="D2" s="220" t="s">
        <v>389</v>
      </c>
      <c r="E2" s="220"/>
      <c r="F2" s="220"/>
      <c r="G2" s="220"/>
    </row>
    <row r="3" spans="1:7" ht="12.75">
      <c r="A3" s="1"/>
      <c r="B3" s="50"/>
      <c r="D3" s="220" t="s">
        <v>390</v>
      </c>
      <c r="E3" s="220"/>
      <c r="F3" s="220"/>
      <c r="G3" s="220"/>
    </row>
    <row r="4" spans="1:7" ht="12.75">
      <c r="A4" s="1"/>
      <c r="B4" s="50"/>
      <c r="D4" s="85"/>
      <c r="E4" s="85"/>
      <c r="F4" s="85"/>
      <c r="G4" s="85"/>
    </row>
    <row r="5" spans="1:7" ht="12.75">
      <c r="A5" s="1"/>
      <c r="B5" s="50"/>
      <c r="D5" s="85"/>
      <c r="E5" s="85"/>
      <c r="F5" s="85"/>
      <c r="G5" s="85"/>
    </row>
    <row r="6" spans="1:2" ht="12.75">
      <c r="A6" s="1"/>
      <c r="B6" s="50"/>
    </row>
    <row r="7" spans="1:7" ht="12.75">
      <c r="A7" s="217" t="s">
        <v>266</v>
      </c>
      <c r="B7" s="217"/>
      <c r="C7" s="217"/>
      <c r="D7" s="217"/>
      <c r="E7" s="217"/>
      <c r="F7" s="217"/>
      <c r="G7" s="217"/>
    </row>
    <row r="8" spans="1:7" ht="12.75">
      <c r="A8" s="217" t="s">
        <v>267</v>
      </c>
      <c r="B8" s="217"/>
      <c r="C8" s="217"/>
      <c r="D8" s="217"/>
      <c r="E8" s="217"/>
      <c r="F8" s="217"/>
      <c r="G8" s="217"/>
    </row>
    <row r="9" spans="1:7" ht="12.75">
      <c r="A9" s="217" t="s">
        <v>268</v>
      </c>
      <c r="B9" s="217"/>
      <c r="C9" s="217"/>
      <c r="D9" s="217"/>
      <c r="E9" s="217"/>
      <c r="F9" s="217"/>
      <c r="G9" s="217"/>
    </row>
    <row r="10" spans="1:7" ht="12.75">
      <c r="A10" s="217" t="s">
        <v>318</v>
      </c>
      <c r="B10" s="217"/>
      <c r="C10" s="217"/>
      <c r="D10" s="217"/>
      <c r="E10" s="217"/>
      <c r="F10" s="217"/>
      <c r="G10" s="217"/>
    </row>
    <row r="11" spans="1:7" ht="12.75">
      <c r="A11" s="88"/>
      <c r="B11" s="88"/>
      <c r="C11" s="88"/>
      <c r="D11" s="88"/>
      <c r="E11" s="88"/>
      <c r="F11" s="88"/>
      <c r="G11" s="88"/>
    </row>
    <row r="12" spans="1:7" ht="12.75">
      <c r="A12" s="88"/>
      <c r="B12" s="88"/>
      <c r="C12" s="88"/>
      <c r="D12" s="88"/>
      <c r="E12" s="88"/>
      <c r="F12" s="88"/>
      <c r="G12" s="88"/>
    </row>
    <row r="13" spans="1:7" ht="12.75">
      <c r="A13" s="115"/>
      <c r="B13" s="116"/>
      <c r="C13" s="88"/>
      <c r="D13" s="88"/>
      <c r="E13" s="88"/>
      <c r="F13" s="88"/>
      <c r="G13" s="88"/>
    </row>
    <row r="14" spans="1:7" ht="25.5">
      <c r="A14" s="54" t="s">
        <v>269</v>
      </c>
      <c r="B14" s="117" t="s">
        <v>270</v>
      </c>
      <c r="C14" s="54" t="s">
        <v>1</v>
      </c>
      <c r="D14" s="118" t="s">
        <v>2</v>
      </c>
      <c r="E14" s="54" t="s">
        <v>232</v>
      </c>
      <c r="F14" s="117" t="s">
        <v>271</v>
      </c>
      <c r="G14" s="89" t="s">
        <v>272</v>
      </c>
    </row>
    <row r="15" spans="1:7" ht="12.75">
      <c r="A15" s="119">
        <v>1</v>
      </c>
      <c r="B15" s="120">
        <v>2</v>
      </c>
      <c r="C15" s="121">
        <v>3</v>
      </c>
      <c r="D15" s="122">
        <v>4</v>
      </c>
      <c r="E15" s="121">
        <v>5</v>
      </c>
      <c r="F15" s="122">
        <v>6</v>
      </c>
      <c r="G15" s="123">
        <v>7</v>
      </c>
    </row>
    <row r="16" spans="1:7" ht="51">
      <c r="A16" s="13" t="s">
        <v>5</v>
      </c>
      <c r="B16" s="179" t="s">
        <v>200</v>
      </c>
      <c r="C16" s="178">
        <v>756</v>
      </c>
      <c r="D16" s="126"/>
      <c r="E16" s="127"/>
      <c r="F16" s="128">
        <f>F17</f>
        <v>180000</v>
      </c>
      <c r="G16" s="16"/>
    </row>
    <row r="17" spans="1:7" ht="27" customHeight="1">
      <c r="A17" s="30" t="s">
        <v>274</v>
      </c>
      <c r="B17" s="129" t="s">
        <v>330</v>
      </c>
      <c r="C17" s="130"/>
      <c r="D17" s="88">
        <v>75618</v>
      </c>
      <c r="E17" s="131"/>
      <c r="F17" s="132">
        <f>F18</f>
        <v>180000</v>
      </c>
      <c r="G17" s="133"/>
    </row>
    <row r="18" spans="1:7" ht="25.5">
      <c r="A18" s="25" t="s">
        <v>276</v>
      </c>
      <c r="B18" s="86" t="s">
        <v>277</v>
      </c>
      <c r="C18" s="134"/>
      <c r="D18" s="135"/>
      <c r="E18" s="136" t="s">
        <v>278</v>
      </c>
      <c r="F18" s="87">
        <v>180000</v>
      </c>
      <c r="G18" s="21"/>
    </row>
    <row r="19" spans="1:7" ht="12.75">
      <c r="A19" s="27">
        <v>2</v>
      </c>
      <c r="B19" s="124" t="s">
        <v>273</v>
      </c>
      <c r="C19" s="125">
        <v>851</v>
      </c>
      <c r="D19" s="126"/>
      <c r="E19" s="127"/>
      <c r="F19" s="128"/>
      <c r="G19" s="16">
        <f>SUM(G20+G24)</f>
        <v>180000</v>
      </c>
    </row>
    <row r="20" spans="1:7" ht="12.75">
      <c r="A20" s="30" t="s">
        <v>240</v>
      </c>
      <c r="B20" s="129" t="s">
        <v>279</v>
      </c>
      <c r="C20" s="130"/>
      <c r="D20" s="88">
        <v>85153</v>
      </c>
      <c r="E20" s="131"/>
      <c r="F20" s="132"/>
      <c r="G20" s="133">
        <f>SUM(G21:G23)</f>
        <v>37400</v>
      </c>
    </row>
    <row r="21" spans="1:7" ht="12.75">
      <c r="A21" s="25" t="s">
        <v>280</v>
      </c>
      <c r="B21" s="86" t="s">
        <v>281</v>
      </c>
      <c r="C21" s="134"/>
      <c r="D21" s="135"/>
      <c r="E21" s="136" t="s">
        <v>282</v>
      </c>
      <c r="F21" s="87"/>
      <c r="G21" s="21">
        <v>3000</v>
      </c>
    </row>
    <row r="22" spans="1:7" ht="12.75">
      <c r="A22" s="25" t="s">
        <v>283</v>
      </c>
      <c r="B22" s="86" t="s">
        <v>284</v>
      </c>
      <c r="C22" s="134"/>
      <c r="D22" s="135"/>
      <c r="E22" s="136" t="s">
        <v>285</v>
      </c>
      <c r="F22" s="87"/>
      <c r="G22" s="21">
        <v>14000</v>
      </c>
    </row>
    <row r="23" spans="1:7" ht="12.75">
      <c r="A23" s="25" t="s">
        <v>286</v>
      </c>
      <c r="B23" s="86" t="s">
        <v>287</v>
      </c>
      <c r="C23" s="134"/>
      <c r="D23" s="135"/>
      <c r="E23" s="136" t="s">
        <v>288</v>
      </c>
      <c r="F23" s="87"/>
      <c r="G23" s="21">
        <v>20400</v>
      </c>
    </row>
    <row r="24" spans="1:7" ht="12.75">
      <c r="A24" s="30" t="s">
        <v>289</v>
      </c>
      <c r="B24" s="129" t="s">
        <v>275</v>
      </c>
      <c r="C24" s="130"/>
      <c r="D24" s="88">
        <v>85154</v>
      </c>
      <c r="E24" s="131"/>
      <c r="F24" s="132"/>
      <c r="G24" s="133">
        <f>SUM(G25:G35)</f>
        <v>142600</v>
      </c>
    </row>
    <row r="25" spans="1:7" ht="12.75">
      <c r="A25" s="25" t="s">
        <v>290</v>
      </c>
      <c r="B25" s="86" t="s">
        <v>291</v>
      </c>
      <c r="C25" s="134"/>
      <c r="D25" s="135"/>
      <c r="E25" s="136" t="s">
        <v>292</v>
      </c>
      <c r="F25" s="87"/>
      <c r="G25" s="21">
        <v>14120</v>
      </c>
    </row>
    <row r="26" spans="1:7" ht="12.75">
      <c r="A26" s="25" t="s">
        <v>293</v>
      </c>
      <c r="B26" s="86" t="s">
        <v>294</v>
      </c>
      <c r="C26" s="134"/>
      <c r="D26" s="135"/>
      <c r="E26" s="136" t="s">
        <v>295</v>
      </c>
      <c r="F26" s="87"/>
      <c r="G26" s="21">
        <v>1080</v>
      </c>
    </row>
    <row r="27" spans="1:7" ht="12.75">
      <c r="A27" s="25" t="s">
        <v>296</v>
      </c>
      <c r="B27" s="86" t="s">
        <v>297</v>
      </c>
      <c r="C27" s="134"/>
      <c r="D27" s="135"/>
      <c r="E27" s="136" t="s">
        <v>298</v>
      </c>
      <c r="F27" s="87"/>
      <c r="G27" s="21">
        <v>2600</v>
      </c>
    </row>
    <row r="28" spans="1:7" ht="12.75">
      <c r="A28" s="25" t="s">
        <v>299</v>
      </c>
      <c r="B28" s="86" t="s">
        <v>300</v>
      </c>
      <c r="C28" s="134"/>
      <c r="D28" s="135"/>
      <c r="E28" s="136" t="s">
        <v>301</v>
      </c>
      <c r="F28" s="87"/>
      <c r="G28" s="21">
        <v>380</v>
      </c>
    </row>
    <row r="29" spans="1:7" ht="12.75">
      <c r="A29" s="25" t="s">
        <v>302</v>
      </c>
      <c r="B29" s="86" t="s">
        <v>281</v>
      </c>
      <c r="C29" s="134"/>
      <c r="D29" s="135"/>
      <c r="E29" s="136" t="s">
        <v>282</v>
      </c>
      <c r="F29" s="87"/>
      <c r="G29" s="21">
        <v>50150</v>
      </c>
    </row>
    <row r="30" spans="1:12" ht="12.75">
      <c r="A30" s="25" t="s">
        <v>303</v>
      </c>
      <c r="B30" s="86" t="s">
        <v>304</v>
      </c>
      <c r="C30" s="134"/>
      <c r="D30" s="135"/>
      <c r="E30" s="136" t="s">
        <v>285</v>
      </c>
      <c r="F30" s="87"/>
      <c r="G30" s="21">
        <v>16510</v>
      </c>
      <c r="L30" s="180"/>
    </row>
    <row r="31" spans="1:7" ht="12.75">
      <c r="A31" s="25" t="s">
        <v>305</v>
      </c>
      <c r="B31" s="86" t="s">
        <v>306</v>
      </c>
      <c r="C31" s="134"/>
      <c r="D31" s="135"/>
      <c r="E31" s="136" t="s">
        <v>307</v>
      </c>
      <c r="F31" s="87"/>
      <c r="G31" s="21">
        <v>5060</v>
      </c>
    </row>
    <row r="32" spans="1:7" ht="12.75">
      <c r="A32" s="25" t="s">
        <v>308</v>
      </c>
      <c r="B32" s="86" t="s">
        <v>287</v>
      </c>
      <c r="C32" s="134"/>
      <c r="D32" s="135"/>
      <c r="E32" s="136" t="s">
        <v>288</v>
      </c>
      <c r="F32" s="87"/>
      <c r="G32" s="21">
        <v>50500</v>
      </c>
    </row>
    <row r="33" spans="1:7" ht="12.75">
      <c r="A33" s="25" t="s">
        <v>309</v>
      </c>
      <c r="B33" s="86" t="s">
        <v>331</v>
      </c>
      <c r="C33" s="134"/>
      <c r="D33" s="135"/>
      <c r="E33" s="136" t="s">
        <v>310</v>
      </c>
      <c r="F33" s="87"/>
      <c r="G33" s="21">
        <v>1000</v>
      </c>
    </row>
    <row r="34" spans="1:7" ht="25.5">
      <c r="A34" s="25" t="s">
        <v>311</v>
      </c>
      <c r="B34" s="86" t="s">
        <v>312</v>
      </c>
      <c r="C34" s="134"/>
      <c r="D34" s="135"/>
      <c r="E34" s="136" t="s">
        <v>313</v>
      </c>
      <c r="F34" s="87"/>
      <c r="G34" s="21">
        <v>900</v>
      </c>
    </row>
    <row r="35" spans="1:7" ht="12.75">
      <c r="A35" s="25" t="s">
        <v>314</v>
      </c>
      <c r="B35" s="86" t="s">
        <v>315</v>
      </c>
      <c r="C35" s="134"/>
      <c r="D35" s="135"/>
      <c r="E35" s="136" t="s">
        <v>316</v>
      </c>
      <c r="F35" s="87"/>
      <c r="G35" s="21">
        <v>300</v>
      </c>
    </row>
    <row r="36" spans="1:7" ht="12.75">
      <c r="A36" s="138"/>
      <c r="B36" s="139" t="s">
        <v>317</v>
      </c>
      <c r="C36" s="140"/>
      <c r="D36" s="140"/>
      <c r="E36" s="142"/>
      <c r="F36" s="112">
        <f>F16</f>
        <v>180000</v>
      </c>
      <c r="G36" s="97">
        <f>G19</f>
        <v>180000</v>
      </c>
    </row>
    <row r="37" spans="1:7" ht="12.75">
      <c r="A37" s="143"/>
      <c r="B37" s="105"/>
      <c r="C37" s="144"/>
      <c r="D37" s="144"/>
      <c r="E37" s="145"/>
      <c r="F37" s="106"/>
      <c r="G37" s="106"/>
    </row>
    <row r="38" spans="1:7" ht="12.75">
      <c r="A38" s="143"/>
      <c r="B38" s="105"/>
      <c r="C38" s="144"/>
      <c r="D38" s="144"/>
      <c r="E38" s="145"/>
      <c r="F38" s="106"/>
      <c r="G38" s="106"/>
    </row>
  </sheetData>
  <mergeCells count="7">
    <mergeCell ref="A8:G8"/>
    <mergeCell ref="A9:G9"/>
    <mergeCell ref="A10:G10"/>
    <mergeCell ref="D1:G1"/>
    <mergeCell ref="D2:G2"/>
    <mergeCell ref="D3:G3"/>
    <mergeCell ref="A7:G7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84"/>
  <sheetViews>
    <sheetView tabSelected="1" workbookViewId="0" topLeftCell="A1">
      <selection activeCell="B40" sqref="B40"/>
    </sheetView>
  </sheetViews>
  <sheetFormatPr defaultColWidth="9.140625" defaultRowHeight="12.75"/>
  <cols>
    <col min="1" max="1" width="5.8515625" style="0" customWidth="1"/>
    <col min="2" max="2" width="43.8515625" style="0" customWidth="1"/>
    <col min="3" max="3" width="8.421875" style="0" customWidth="1"/>
    <col min="5" max="5" width="7.7109375" style="0" customWidth="1"/>
    <col min="6" max="6" width="11.8515625" style="0" customWidth="1"/>
  </cols>
  <sheetData>
    <row r="1" spans="1:6" ht="12.75">
      <c r="A1" s="1"/>
      <c r="B1" s="50"/>
      <c r="C1" s="220" t="s">
        <v>319</v>
      </c>
      <c r="D1" s="220"/>
      <c r="E1" s="220"/>
      <c r="F1" s="220"/>
    </row>
    <row r="2" spans="1:6" ht="12.75">
      <c r="A2" s="1"/>
      <c r="B2" s="50"/>
      <c r="C2" s="220" t="s">
        <v>391</v>
      </c>
      <c r="D2" s="220"/>
      <c r="E2" s="220"/>
      <c r="F2" s="220"/>
    </row>
    <row r="3" spans="1:6" ht="12.75">
      <c r="A3" s="1"/>
      <c r="B3" s="50"/>
      <c r="C3" s="220" t="s">
        <v>392</v>
      </c>
      <c r="D3" s="220"/>
      <c r="E3" s="220"/>
      <c r="F3" s="220"/>
    </row>
    <row r="4" spans="1:2" ht="12.75">
      <c r="A4" s="1"/>
      <c r="B4" s="50"/>
    </row>
    <row r="5" spans="1:2" ht="12.75">
      <c r="A5" s="1"/>
      <c r="B5" s="50"/>
    </row>
    <row r="6" spans="1:6" ht="12.75">
      <c r="A6" s="217" t="s">
        <v>341</v>
      </c>
      <c r="B6" s="223"/>
      <c r="C6" s="223"/>
      <c r="D6" s="223"/>
      <c r="E6" s="223"/>
      <c r="F6" s="223"/>
    </row>
    <row r="7" spans="1:2" ht="12.75">
      <c r="A7" s="1"/>
      <c r="B7" s="50"/>
    </row>
    <row r="8" spans="1:2" ht="12.75">
      <c r="A8" s="1"/>
      <c r="B8" s="50"/>
    </row>
    <row r="9" spans="1:6" ht="12.75">
      <c r="A9" s="54" t="s">
        <v>0</v>
      </c>
      <c r="B9" s="147" t="s">
        <v>270</v>
      </c>
      <c r="C9" s="140" t="s">
        <v>1</v>
      </c>
      <c r="D9" s="148" t="s">
        <v>2</v>
      </c>
      <c r="E9" s="140" t="s">
        <v>232</v>
      </c>
      <c r="F9" s="140" t="s">
        <v>320</v>
      </c>
    </row>
    <row r="10" spans="1:6" ht="12.75">
      <c r="A10" s="149">
        <v>1</v>
      </c>
      <c r="B10" s="150">
        <v>2</v>
      </c>
      <c r="C10" s="151">
        <v>3</v>
      </c>
      <c r="D10" s="151">
        <v>4</v>
      </c>
      <c r="E10" s="151">
        <v>5</v>
      </c>
      <c r="F10" s="151">
        <v>6</v>
      </c>
    </row>
    <row r="11" spans="1:6" ht="38.25">
      <c r="A11" s="27" t="s">
        <v>321</v>
      </c>
      <c r="B11" s="162" t="s">
        <v>324</v>
      </c>
      <c r="C11" s="152"/>
      <c r="D11" s="153"/>
      <c r="E11" s="152"/>
      <c r="F11" s="37">
        <f>SUM(F13+F18+F49+F52+F69+F77+F62+F66)</f>
        <v>7484000</v>
      </c>
    </row>
    <row r="12" spans="1:6" ht="15" customHeight="1">
      <c r="A12" s="154" t="s">
        <v>322</v>
      </c>
      <c r="B12" s="155" t="s">
        <v>323</v>
      </c>
      <c r="C12" s="156"/>
      <c r="D12" s="157"/>
      <c r="E12" s="156"/>
      <c r="F12" s="156"/>
    </row>
    <row r="13" spans="1:6" ht="12.75" customHeight="1">
      <c r="A13" s="25" t="s">
        <v>5</v>
      </c>
      <c r="B13" s="105" t="s">
        <v>332</v>
      </c>
      <c r="C13" s="134">
        <v>400</v>
      </c>
      <c r="D13" s="144">
        <v>40002</v>
      </c>
      <c r="E13" s="193">
        <v>6050</v>
      </c>
      <c r="F13" s="21">
        <v>1239000</v>
      </c>
    </row>
    <row r="14" spans="1:6" ht="13.5" customHeight="1">
      <c r="A14" s="25"/>
      <c r="B14" s="105" t="s">
        <v>154</v>
      </c>
      <c r="C14" s="134"/>
      <c r="D14" s="144"/>
      <c r="E14" s="134"/>
      <c r="F14" s="21"/>
    </row>
    <row r="15" spans="1:6" ht="25.5" customHeight="1">
      <c r="A15" s="25"/>
      <c r="B15" s="41" t="s">
        <v>343</v>
      </c>
      <c r="C15" s="134"/>
      <c r="D15" s="144"/>
      <c r="E15" s="134"/>
      <c r="F15" s="21"/>
    </row>
    <row r="16" spans="1:6" ht="12.75" customHeight="1">
      <c r="A16" s="25"/>
      <c r="B16" s="41" t="s">
        <v>344</v>
      </c>
      <c r="C16" s="134"/>
      <c r="D16" s="144"/>
      <c r="E16" s="134"/>
      <c r="F16" s="21"/>
    </row>
    <row r="17" spans="1:6" ht="12.75" customHeight="1">
      <c r="A17" s="146"/>
      <c r="B17" s="159"/>
      <c r="C17" s="137"/>
      <c r="D17" s="160"/>
      <c r="E17" s="137"/>
      <c r="F17" s="102"/>
    </row>
    <row r="18" spans="1:6" ht="12.75">
      <c r="A18" s="25" t="s">
        <v>11</v>
      </c>
      <c r="B18" s="158" t="s">
        <v>333</v>
      </c>
      <c r="C18" s="134"/>
      <c r="D18" s="135"/>
      <c r="E18" s="134"/>
      <c r="F18" s="21">
        <f>SUM(F20:F44)</f>
        <v>4911000</v>
      </c>
    </row>
    <row r="19" spans="1:6" ht="12.75">
      <c r="A19" s="25"/>
      <c r="B19" s="158" t="s">
        <v>342</v>
      </c>
      <c r="C19" s="134"/>
      <c r="D19" s="135"/>
      <c r="E19" s="134"/>
      <c r="F19" s="21"/>
    </row>
    <row r="20" spans="1:6" ht="12.75" customHeight="1">
      <c r="A20" s="25"/>
      <c r="B20" s="158" t="s">
        <v>345</v>
      </c>
      <c r="C20" s="134">
        <v>600</v>
      </c>
      <c r="D20" s="135">
        <v>60014</v>
      </c>
      <c r="E20" s="134">
        <v>6620</v>
      </c>
      <c r="F20" s="21">
        <v>400000</v>
      </c>
    </row>
    <row r="21" spans="1:6" ht="12.75" customHeight="1">
      <c r="A21" s="25"/>
      <c r="B21" s="158" t="s">
        <v>158</v>
      </c>
      <c r="C21" s="134"/>
      <c r="D21" s="135"/>
      <c r="E21" s="134"/>
      <c r="F21" s="21"/>
    </row>
    <row r="22" spans="1:6" ht="25.5" customHeight="1">
      <c r="A22" s="25"/>
      <c r="B22" s="158" t="s">
        <v>353</v>
      </c>
      <c r="C22" s="134"/>
      <c r="D22" s="135"/>
      <c r="E22" s="134"/>
      <c r="F22" s="21"/>
    </row>
    <row r="23" spans="1:6" ht="12.75">
      <c r="A23" s="25"/>
      <c r="B23" s="158" t="s">
        <v>346</v>
      </c>
      <c r="C23" s="134">
        <v>600</v>
      </c>
      <c r="D23" s="135">
        <v>60016</v>
      </c>
      <c r="E23" s="134">
        <v>6050</v>
      </c>
      <c r="F23" s="21">
        <v>3998000</v>
      </c>
    </row>
    <row r="24" spans="1:6" ht="12.75">
      <c r="A24" s="25"/>
      <c r="B24" s="158" t="s">
        <v>158</v>
      </c>
      <c r="C24" s="134"/>
      <c r="D24" s="135"/>
      <c r="E24" s="134"/>
      <c r="F24" s="21"/>
    </row>
    <row r="25" spans="1:6" ht="25.5">
      <c r="A25" s="25"/>
      <c r="B25" s="158" t="s">
        <v>366</v>
      </c>
      <c r="C25" s="134"/>
      <c r="D25" s="135"/>
      <c r="E25" s="134"/>
      <c r="F25" s="21"/>
    </row>
    <row r="26" spans="1:6" ht="12.75">
      <c r="A26" s="25"/>
      <c r="B26" s="158" t="s">
        <v>354</v>
      </c>
      <c r="C26" s="134"/>
      <c r="D26" s="135"/>
      <c r="E26" s="134"/>
      <c r="F26" s="21"/>
    </row>
    <row r="27" spans="1:6" ht="20.25" customHeight="1">
      <c r="A27" s="25"/>
      <c r="B27" s="158" t="s">
        <v>355</v>
      </c>
      <c r="C27" s="134"/>
      <c r="D27" s="135"/>
      <c r="E27" s="134"/>
      <c r="F27" s="21"/>
    </row>
    <row r="28" spans="1:6" ht="12.75">
      <c r="A28" s="25"/>
      <c r="B28" s="158" t="s">
        <v>356</v>
      </c>
      <c r="C28" s="134"/>
      <c r="D28" s="135"/>
      <c r="E28" s="134"/>
      <c r="F28" s="21"/>
    </row>
    <row r="29" spans="1:6" ht="12.75">
      <c r="A29" s="25"/>
      <c r="B29" s="158" t="s">
        <v>357</v>
      </c>
      <c r="C29" s="134"/>
      <c r="D29" s="135"/>
      <c r="E29" s="134"/>
      <c r="F29" s="21"/>
    </row>
    <row r="30" spans="1:6" ht="12.75">
      <c r="A30" s="25"/>
      <c r="B30" s="158" t="s">
        <v>358</v>
      </c>
      <c r="C30" s="134"/>
      <c r="D30" s="135"/>
      <c r="E30" s="134"/>
      <c r="F30" s="21"/>
    </row>
    <row r="31" spans="1:6" ht="12.75">
      <c r="A31" s="25"/>
      <c r="B31" s="158" t="s">
        <v>359</v>
      </c>
      <c r="C31" s="134"/>
      <c r="D31" s="135"/>
      <c r="E31" s="134"/>
      <c r="F31" s="21"/>
    </row>
    <row r="32" spans="1:6" ht="12.75">
      <c r="A32" s="25"/>
      <c r="B32" s="158" t="s">
        <v>360</v>
      </c>
      <c r="C32" s="134"/>
      <c r="D32" s="135"/>
      <c r="E32" s="134"/>
      <c r="F32" s="21"/>
    </row>
    <row r="33" spans="1:6" ht="12.75">
      <c r="A33" s="25"/>
      <c r="B33" s="158" t="s">
        <v>383</v>
      </c>
      <c r="C33" s="134"/>
      <c r="D33" s="135"/>
      <c r="E33" s="134"/>
      <c r="F33" s="21"/>
    </row>
    <row r="34" spans="1:6" ht="12.75">
      <c r="A34" s="25"/>
      <c r="B34" s="158" t="s">
        <v>361</v>
      </c>
      <c r="C34" s="134"/>
      <c r="D34" s="135"/>
      <c r="E34" s="134"/>
      <c r="F34" s="21"/>
    </row>
    <row r="35" spans="1:6" ht="12.75">
      <c r="A35" s="25"/>
      <c r="B35" s="158" t="s">
        <v>362</v>
      </c>
      <c r="C35" s="134"/>
      <c r="D35" s="135"/>
      <c r="E35" s="134"/>
      <c r="F35" s="21"/>
    </row>
    <row r="36" spans="1:6" ht="12.75">
      <c r="A36" s="25"/>
      <c r="B36" s="158" t="s">
        <v>363</v>
      </c>
      <c r="C36" s="134"/>
      <c r="D36" s="135"/>
      <c r="E36" s="134"/>
      <c r="F36" s="21"/>
    </row>
    <row r="37" spans="1:6" ht="12.75">
      <c r="A37" s="25"/>
      <c r="B37" s="158" t="s">
        <v>347</v>
      </c>
      <c r="C37" s="134">
        <v>600</v>
      </c>
      <c r="D37" s="135">
        <v>60017</v>
      </c>
      <c r="E37" s="134">
        <v>6050</v>
      </c>
      <c r="F37" s="21">
        <v>80000</v>
      </c>
    </row>
    <row r="38" spans="1:6" ht="12.75">
      <c r="A38" s="25"/>
      <c r="B38" s="158" t="s">
        <v>158</v>
      </c>
      <c r="C38" s="134"/>
      <c r="D38" s="135"/>
      <c r="E38" s="134"/>
      <c r="F38" s="21"/>
    </row>
    <row r="39" spans="1:6" ht="12.75">
      <c r="A39" s="25"/>
      <c r="B39" s="158" t="s">
        <v>364</v>
      </c>
      <c r="C39" s="134"/>
      <c r="D39" s="135"/>
      <c r="E39" s="134"/>
      <c r="F39" s="21"/>
    </row>
    <row r="40" spans="1:6" ht="12.75">
      <c r="A40" s="25"/>
      <c r="B40" s="41" t="s">
        <v>348</v>
      </c>
      <c r="C40" s="134">
        <v>600</v>
      </c>
      <c r="D40" s="144">
        <v>60078</v>
      </c>
      <c r="E40" s="134">
        <v>6050</v>
      </c>
      <c r="F40" s="21">
        <v>383000</v>
      </c>
    </row>
    <row r="41" spans="1:6" ht="12.75">
      <c r="A41" s="25"/>
      <c r="B41" s="41" t="s">
        <v>158</v>
      </c>
      <c r="C41" s="134"/>
      <c r="D41" s="144"/>
      <c r="E41" s="134"/>
      <c r="F41" s="21"/>
    </row>
    <row r="42" spans="1:6" ht="12.75">
      <c r="A42" s="25"/>
      <c r="B42" s="41" t="s">
        <v>365</v>
      </c>
      <c r="C42" s="134"/>
      <c r="D42" s="144"/>
      <c r="E42" s="134"/>
      <c r="F42" s="21"/>
    </row>
    <row r="43" spans="1:6" ht="25.5">
      <c r="A43" s="25"/>
      <c r="B43" s="41" t="s">
        <v>367</v>
      </c>
      <c r="C43" s="134"/>
      <c r="D43" s="144"/>
      <c r="E43" s="134"/>
      <c r="F43" s="21"/>
    </row>
    <row r="44" spans="1:6" ht="12.75">
      <c r="A44" s="25"/>
      <c r="B44" s="41" t="s">
        <v>380</v>
      </c>
      <c r="C44" s="134">
        <v>600</v>
      </c>
      <c r="D44" s="144">
        <v>60095</v>
      </c>
      <c r="E44" s="134">
        <v>6050</v>
      </c>
      <c r="F44" s="21">
        <v>50000</v>
      </c>
    </row>
    <row r="45" spans="1:6" ht="12.75">
      <c r="A45" s="25"/>
      <c r="B45" s="41" t="s">
        <v>158</v>
      </c>
      <c r="C45" s="134"/>
      <c r="D45" s="144"/>
      <c r="E45" s="134"/>
      <c r="F45" s="21"/>
    </row>
    <row r="46" spans="1:6" ht="25.5">
      <c r="A46" s="195"/>
      <c r="B46" s="41" t="s">
        <v>368</v>
      </c>
      <c r="C46" s="134"/>
      <c r="D46" s="144"/>
      <c r="E46" s="134"/>
      <c r="F46" s="21"/>
    </row>
    <row r="47" spans="1:6" ht="12.75">
      <c r="A47" s="195"/>
      <c r="B47" s="41"/>
      <c r="C47" s="134"/>
      <c r="D47" s="144"/>
      <c r="E47" s="134"/>
      <c r="F47" s="21"/>
    </row>
    <row r="48" spans="1:6" ht="12.75">
      <c r="A48" s="196"/>
      <c r="B48" s="159"/>
      <c r="C48" s="137"/>
      <c r="D48" s="160"/>
      <c r="E48" s="137"/>
      <c r="F48" s="102"/>
    </row>
    <row r="49" spans="1:6" ht="12.75">
      <c r="A49" s="181" t="s">
        <v>155</v>
      </c>
      <c r="B49" s="197" t="s">
        <v>334</v>
      </c>
      <c r="C49" s="182">
        <v>630</v>
      </c>
      <c r="D49" s="198">
        <v>63003</v>
      </c>
      <c r="E49" s="182">
        <v>6050</v>
      </c>
      <c r="F49" s="183">
        <v>200000</v>
      </c>
    </row>
    <row r="50" spans="1:6" ht="12.75">
      <c r="A50" s="25"/>
      <c r="B50" s="41" t="s">
        <v>154</v>
      </c>
      <c r="C50" s="134"/>
      <c r="D50" s="134"/>
      <c r="E50" s="192"/>
      <c r="F50" s="21"/>
    </row>
    <row r="51" spans="1:6" ht="26.25" customHeight="1">
      <c r="A51" s="25"/>
      <c r="B51" s="194" t="s">
        <v>369</v>
      </c>
      <c r="C51" s="134"/>
      <c r="D51" s="134"/>
      <c r="E51" s="134"/>
      <c r="F51" s="21"/>
    </row>
    <row r="52" spans="1:6" ht="14.25" customHeight="1">
      <c r="A52" s="181" t="s">
        <v>22</v>
      </c>
      <c r="B52" s="184" t="s">
        <v>335</v>
      </c>
      <c r="C52" s="182"/>
      <c r="D52" s="182"/>
      <c r="E52" s="182"/>
      <c r="F52" s="183">
        <f>SUM(F54:F58)</f>
        <v>544000</v>
      </c>
    </row>
    <row r="53" spans="1:6" ht="12.75">
      <c r="A53" s="25"/>
      <c r="B53" s="41" t="s">
        <v>370</v>
      </c>
      <c r="C53" s="134"/>
      <c r="D53" s="144"/>
      <c r="E53" s="134"/>
      <c r="F53" s="21"/>
    </row>
    <row r="54" spans="1:6" ht="23.25" customHeight="1">
      <c r="A54" s="25"/>
      <c r="B54" s="41" t="s">
        <v>349</v>
      </c>
      <c r="C54" s="134">
        <v>700</v>
      </c>
      <c r="D54" s="144">
        <v>70004</v>
      </c>
      <c r="E54" s="134">
        <v>6050</v>
      </c>
      <c r="F54" s="21">
        <v>100000</v>
      </c>
    </row>
    <row r="55" spans="1:6" ht="13.5" customHeight="1">
      <c r="A55" s="25"/>
      <c r="B55" s="41" t="s">
        <v>154</v>
      </c>
      <c r="C55" s="134"/>
      <c r="D55" s="144"/>
      <c r="E55" s="134"/>
      <c r="F55" s="21"/>
    </row>
    <row r="56" spans="1:6" ht="14.25" customHeight="1">
      <c r="A56" s="25"/>
      <c r="B56" s="41" t="s">
        <v>371</v>
      </c>
      <c r="C56" s="134"/>
      <c r="D56" s="144"/>
      <c r="E56" s="134"/>
      <c r="F56" s="21"/>
    </row>
    <row r="57" spans="1:6" ht="25.5" customHeight="1">
      <c r="A57" s="25"/>
      <c r="B57" s="41" t="s">
        <v>372</v>
      </c>
      <c r="C57" s="134"/>
      <c r="D57" s="144"/>
      <c r="E57" s="134"/>
      <c r="F57" s="21"/>
    </row>
    <row r="58" spans="1:6" ht="12.75" customHeight="1">
      <c r="A58" s="25"/>
      <c r="B58" s="41" t="s">
        <v>350</v>
      </c>
      <c r="C58" s="134">
        <v>700</v>
      </c>
      <c r="D58" s="144">
        <v>70005</v>
      </c>
      <c r="E58" s="134">
        <v>6050</v>
      </c>
      <c r="F58" s="21">
        <v>444000</v>
      </c>
    </row>
    <row r="59" spans="1:6" ht="12.75" customHeight="1">
      <c r="A59" s="25"/>
      <c r="B59" s="41" t="s">
        <v>154</v>
      </c>
      <c r="C59" s="134"/>
      <c r="D59" s="144"/>
      <c r="E59" s="134"/>
      <c r="F59" s="21"/>
    </row>
    <row r="60" spans="1:6" ht="12.75" customHeight="1">
      <c r="A60" s="25"/>
      <c r="B60" s="41" t="s">
        <v>373</v>
      </c>
      <c r="C60" s="134"/>
      <c r="D60" s="144"/>
      <c r="E60" s="134"/>
      <c r="F60" s="21"/>
    </row>
    <row r="61" spans="1:6" ht="24" customHeight="1">
      <c r="A61" s="146"/>
      <c r="B61" s="159" t="s">
        <v>374</v>
      </c>
      <c r="C61" s="137"/>
      <c r="D61" s="160"/>
      <c r="E61" s="137"/>
      <c r="F61" s="102"/>
    </row>
    <row r="62" spans="1:6" ht="26.25" customHeight="1">
      <c r="A62" s="25" t="s">
        <v>31</v>
      </c>
      <c r="B62" s="41" t="s">
        <v>339</v>
      </c>
      <c r="C62" s="182">
        <v>710</v>
      </c>
      <c r="D62" s="144">
        <v>71004</v>
      </c>
      <c r="E62" s="182">
        <v>6050</v>
      </c>
      <c r="F62" s="183">
        <v>300000</v>
      </c>
    </row>
    <row r="63" spans="1:6" ht="14.25" customHeight="1">
      <c r="A63" s="25"/>
      <c r="B63" s="41" t="s">
        <v>154</v>
      </c>
      <c r="C63" s="134"/>
      <c r="D63" s="144"/>
      <c r="E63" s="134"/>
      <c r="F63" s="21"/>
    </row>
    <row r="64" spans="1:6" ht="25.5" customHeight="1">
      <c r="A64" s="25"/>
      <c r="B64" s="41" t="s">
        <v>375</v>
      </c>
      <c r="C64" s="134"/>
      <c r="D64" s="144"/>
      <c r="E64" s="134"/>
      <c r="F64" s="21"/>
    </row>
    <row r="65" spans="1:6" ht="15.75" customHeight="1">
      <c r="A65" s="146"/>
      <c r="B65" s="159" t="s">
        <v>376</v>
      </c>
      <c r="C65" s="137"/>
      <c r="D65" s="160"/>
      <c r="E65" s="137"/>
      <c r="F65" s="102"/>
    </row>
    <row r="66" spans="1:6" ht="13.5" customHeight="1">
      <c r="A66" s="25" t="s">
        <v>337</v>
      </c>
      <c r="B66" s="39" t="s">
        <v>381</v>
      </c>
      <c r="C66" s="134">
        <v>750</v>
      </c>
      <c r="D66" s="144">
        <v>75023</v>
      </c>
      <c r="E66" s="182">
        <v>6060</v>
      </c>
      <c r="F66" s="21">
        <v>30000</v>
      </c>
    </row>
    <row r="67" spans="1:6" ht="14.25" customHeight="1">
      <c r="A67" s="25"/>
      <c r="B67" s="41" t="s">
        <v>154</v>
      </c>
      <c r="C67" s="134"/>
      <c r="D67" s="144"/>
      <c r="E67" s="134"/>
      <c r="F67" s="21"/>
    </row>
    <row r="68" spans="1:6" ht="24.75" customHeight="1">
      <c r="A68" s="146"/>
      <c r="B68" s="159" t="s">
        <v>377</v>
      </c>
      <c r="C68" s="137"/>
      <c r="D68" s="160"/>
      <c r="E68" s="137"/>
      <c r="F68" s="102"/>
    </row>
    <row r="69" spans="1:6" ht="14.25" customHeight="1">
      <c r="A69" s="25">
        <v>7</v>
      </c>
      <c r="B69" s="41" t="s">
        <v>336</v>
      </c>
      <c r="C69" s="134"/>
      <c r="D69" s="144"/>
      <c r="E69" s="134"/>
      <c r="F69" s="168">
        <f>SUM(F71:F74)</f>
        <v>240000</v>
      </c>
    </row>
    <row r="70" spans="1:6" ht="12.75">
      <c r="A70" s="25"/>
      <c r="B70" s="41" t="s">
        <v>342</v>
      </c>
      <c r="C70" s="134"/>
      <c r="D70" s="144"/>
      <c r="E70" s="134"/>
      <c r="F70" s="21"/>
    </row>
    <row r="71" spans="1:6" ht="12.75">
      <c r="A71" s="25"/>
      <c r="B71" s="41" t="s">
        <v>351</v>
      </c>
      <c r="C71" s="134">
        <v>801</v>
      </c>
      <c r="D71" s="144">
        <v>80101</v>
      </c>
      <c r="E71" s="134">
        <v>6050</v>
      </c>
      <c r="F71" s="21">
        <v>30000</v>
      </c>
    </row>
    <row r="72" spans="1:6" ht="12.75">
      <c r="A72" s="25"/>
      <c r="B72" s="41" t="s">
        <v>154</v>
      </c>
      <c r="C72" s="134"/>
      <c r="D72" s="144"/>
      <c r="E72" s="134"/>
      <c r="F72" s="21"/>
    </row>
    <row r="73" spans="1:6" ht="12.75">
      <c r="A73" s="25"/>
      <c r="B73" s="41" t="s">
        <v>378</v>
      </c>
      <c r="C73" s="134"/>
      <c r="D73" s="144"/>
      <c r="E73" s="134"/>
      <c r="F73" s="21"/>
    </row>
    <row r="74" spans="1:6" ht="12.75">
      <c r="A74" s="25"/>
      <c r="B74" s="41" t="s">
        <v>352</v>
      </c>
      <c r="C74" s="134">
        <v>801</v>
      </c>
      <c r="D74" s="144">
        <v>80110</v>
      </c>
      <c r="E74" s="134">
        <v>6050</v>
      </c>
      <c r="F74" s="21">
        <v>210000</v>
      </c>
    </row>
    <row r="75" spans="1:6" ht="12.75">
      <c r="A75" s="25"/>
      <c r="B75" s="41" t="s">
        <v>154</v>
      </c>
      <c r="C75" s="134"/>
      <c r="D75" s="144"/>
      <c r="E75" s="134"/>
      <c r="F75" s="21"/>
    </row>
    <row r="76" spans="1:6" ht="12.75">
      <c r="A76" s="146"/>
      <c r="B76" s="159" t="s">
        <v>379</v>
      </c>
      <c r="C76" s="137"/>
      <c r="D76" s="160"/>
      <c r="E76" s="137"/>
      <c r="F76" s="102"/>
    </row>
    <row r="77" spans="1:6" ht="25.5">
      <c r="A77" s="25">
        <v>8</v>
      </c>
      <c r="B77" s="41" t="s">
        <v>338</v>
      </c>
      <c r="C77" s="134">
        <v>900</v>
      </c>
      <c r="D77" s="144">
        <v>90015</v>
      </c>
      <c r="E77" s="134">
        <v>6050</v>
      </c>
      <c r="F77" s="29">
        <v>20000</v>
      </c>
    </row>
    <row r="78" spans="1:6" ht="12.75">
      <c r="A78" s="25"/>
      <c r="B78" s="41" t="s">
        <v>154</v>
      </c>
      <c r="C78" s="134"/>
      <c r="D78" s="144"/>
      <c r="E78" s="134"/>
      <c r="F78" s="29"/>
    </row>
    <row r="79" spans="1:6" ht="12.75" customHeight="1">
      <c r="A79" s="25"/>
      <c r="B79" s="41" t="s">
        <v>382</v>
      </c>
      <c r="C79" s="134"/>
      <c r="D79" s="144"/>
      <c r="E79" s="134"/>
      <c r="F79" s="29"/>
    </row>
    <row r="80" spans="1:6" ht="11.25" customHeight="1">
      <c r="A80" s="25"/>
      <c r="B80" s="41"/>
      <c r="C80" s="186"/>
      <c r="D80" s="185"/>
      <c r="E80" s="186"/>
      <c r="F80" s="161"/>
    </row>
    <row r="81" spans="1:6" ht="12.75" hidden="1">
      <c r="A81" s="187"/>
      <c r="B81" s="188"/>
      <c r="C81" s="189"/>
      <c r="D81" s="190"/>
      <c r="E81" s="189"/>
      <c r="F81" s="191"/>
    </row>
    <row r="82" spans="1:6" ht="15">
      <c r="A82" s="221" t="s">
        <v>340</v>
      </c>
      <c r="B82" s="222"/>
      <c r="C82" s="222"/>
      <c r="D82" s="222"/>
      <c r="E82" s="222"/>
      <c r="F82" s="104">
        <f>F11</f>
        <v>7484000</v>
      </c>
    </row>
    <row r="83" spans="1:6" ht="12.75">
      <c r="A83" s="143"/>
      <c r="B83" s="41"/>
      <c r="C83" s="144"/>
      <c r="D83" s="144"/>
      <c r="E83" s="144"/>
      <c r="F83" s="106"/>
    </row>
    <row r="84" spans="1:6" ht="12.75">
      <c r="A84" s="143"/>
      <c r="B84" s="41"/>
      <c r="C84" s="144"/>
      <c r="D84" s="144"/>
      <c r="E84" s="144"/>
      <c r="F84" s="106"/>
    </row>
  </sheetData>
  <mergeCells count="5">
    <mergeCell ref="A82:E82"/>
    <mergeCell ref="C1:F1"/>
    <mergeCell ref="C2:F2"/>
    <mergeCell ref="C3:F3"/>
    <mergeCell ref="A6:F6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Szczawnica</dc:creator>
  <cp:keywords/>
  <dc:description/>
  <cp:lastModifiedBy>Urząd Miasta Szczawnica</cp:lastModifiedBy>
  <cp:lastPrinted>2007-11-15T04:00:45Z</cp:lastPrinted>
  <dcterms:created xsi:type="dcterms:W3CDTF">2007-10-31T05:13:07Z</dcterms:created>
  <dcterms:modified xsi:type="dcterms:W3CDTF">2007-12-31T05:37:00Z</dcterms:modified>
  <cp:category/>
  <cp:version/>
  <cp:contentType/>
  <cp:contentStatus/>
</cp:coreProperties>
</file>